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AngelaTripp\Downloads\"/>
    </mc:Choice>
  </mc:AlternateContent>
  <xr:revisionPtr revIDLastSave="0" documentId="13_ncr:1_{C2FFC0D3-BCF0-4F3A-9DE2-53069ED6D1C0}" xr6:coauthVersionLast="45" xr6:coauthVersionMax="45" xr10:uidLastSave="{00000000-0000-0000-0000-000000000000}"/>
  <bookViews>
    <workbookView xWindow="-120" yWindow="-120" windowWidth="29040" windowHeight="15840" firstSheet="1" activeTab="1" xr2:uid="{C058E84C-B998-45EE-83B9-14040F9CB0CE}"/>
  </bookViews>
  <sheets>
    <sheet name="Data" sheetId="2" state="hidden" r:id="rId1"/>
    <sheet name="EDP Worksheet" sheetId="3" r:id="rId2"/>
  </sheets>
  <definedNames>
    <definedName name="_xlnm.Print_Area" localSheetId="1">'EDP Worksheet'!$B:$E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4" i="3" l="1"/>
  <c r="E22" i="3" l="1"/>
  <c r="E20" i="3" s="1"/>
  <c r="E21" i="3"/>
  <c r="E23" i="3" l="1"/>
  <c r="E25" i="3" s="1"/>
  <c r="E30" i="3" s="1"/>
  <c r="E28" i="3" s="1"/>
  <c r="E27" i="3" s="1"/>
  <c r="E31" i="3" l="1"/>
  <c r="E3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tc={CDCB61A6-F9C4-4C2F-AB24-9A6A5D241815}</author>
  </authors>
  <commentList>
    <comment ref="B31" authorId="0" shapeId="0" xr:uid="{CDCB61A6-F9C4-4C2F-AB24-9A6A5D241815}">
      <text>
        <t>[Threaded comment]
Your version of Excel allows you to read this threaded comment; however, any edits to it will get removed if the file is opened in a newer version of Excel. Learn more: https://go.microsoft.com/fwlink/?linkid=870924
Comment:
    How does the "Eligible future rent assistance" work? The documents all say that people are only eligible for help once, so does this refer to the fact that people under 50% of AMI can get assistance for the next month's rent as well? there is insufficient guidance in the program documents for how this is to be applied.</t>
      </text>
    </comment>
  </commentList>
</comments>
</file>

<file path=xl/sharedStrings.xml><?xml version="1.0" encoding="utf-8"?>
<sst xmlns="http://schemas.openxmlformats.org/spreadsheetml/2006/main" count="205" uniqueCount="120">
  <si>
    <t>Tenant AMI</t>
  </si>
  <si>
    <t>Rental Assistance % of rent due</t>
  </si>
  <si>
    <t>Tenant % of Rent Due</t>
  </si>
  <si>
    <t>LL % forgiven</t>
  </si>
  <si>
    <t>Under 50% AMI</t>
  </si>
  <si>
    <t>County_Name</t>
  </si>
  <si>
    <t>Alcona</t>
  </si>
  <si>
    <t>Alger</t>
  </si>
  <si>
    <t>Allegan</t>
  </si>
  <si>
    <t>Alpena</t>
  </si>
  <si>
    <t>Antrim</t>
  </si>
  <si>
    <t>Arenac</t>
  </si>
  <si>
    <t>Baraga</t>
  </si>
  <si>
    <t>Barry</t>
  </si>
  <si>
    <t>Bay</t>
  </si>
  <si>
    <t>Benzie</t>
  </si>
  <si>
    <t>Berrien</t>
  </si>
  <si>
    <t>Branch</t>
  </si>
  <si>
    <t>Calhoun</t>
  </si>
  <si>
    <t>Cass</t>
  </si>
  <si>
    <t>Charlevoix</t>
  </si>
  <si>
    <t>Cheboygan</t>
  </si>
  <si>
    <t>Chippewa</t>
  </si>
  <si>
    <t>Clare</t>
  </si>
  <si>
    <t>Clinton</t>
  </si>
  <si>
    <t>Crawford</t>
  </si>
  <si>
    <t>Delta</t>
  </si>
  <si>
    <t>Dickinson</t>
  </si>
  <si>
    <t>Eaton</t>
  </si>
  <si>
    <t>Emmet</t>
  </si>
  <si>
    <t>Genesee</t>
  </si>
  <si>
    <t>Gladwin</t>
  </si>
  <si>
    <t>Gogebic</t>
  </si>
  <si>
    <t>Grand Traverse</t>
  </si>
  <si>
    <t>Gratiot</t>
  </si>
  <si>
    <t>Hillsdale</t>
  </si>
  <si>
    <t>Houghton</t>
  </si>
  <si>
    <t>Huron</t>
  </si>
  <si>
    <t>Ingham</t>
  </si>
  <si>
    <t>Ionia</t>
  </si>
  <si>
    <t>Iosco</t>
  </si>
  <si>
    <t>Iron</t>
  </si>
  <si>
    <t>Isabella</t>
  </si>
  <si>
    <t>Jackson</t>
  </si>
  <si>
    <t>Kalamazoo</t>
  </si>
  <si>
    <t>Kalkaska</t>
  </si>
  <si>
    <t>Kent</t>
  </si>
  <si>
    <t>Keweenaw</t>
  </si>
  <si>
    <t>Lake</t>
  </si>
  <si>
    <t>Lapeer</t>
  </si>
  <si>
    <t>Leelanau</t>
  </si>
  <si>
    <t>Lenawee</t>
  </si>
  <si>
    <t>Livingston</t>
  </si>
  <si>
    <t>Luce</t>
  </si>
  <si>
    <t>Mackinac</t>
  </si>
  <si>
    <t>Macomb</t>
  </si>
  <si>
    <t>Manistee</t>
  </si>
  <si>
    <t>Marquette</t>
  </si>
  <si>
    <t>Mason</t>
  </si>
  <si>
    <t>Mecosta</t>
  </si>
  <si>
    <t>Menominee</t>
  </si>
  <si>
    <t>Midland</t>
  </si>
  <si>
    <t>Missaukee</t>
  </si>
  <si>
    <t>Monroe</t>
  </si>
  <si>
    <t>Montcalm</t>
  </si>
  <si>
    <t>Montmorency</t>
  </si>
  <si>
    <t>Muskegon</t>
  </si>
  <si>
    <t>Newaygo</t>
  </si>
  <si>
    <t>Oakland</t>
  </si>
  <si>
    <t>Oceana</t>
  </si>
  <si>
    <t>Ogemaw</t>
  </si>
  <si>
    <t>Ontonagon</t>
  </si>
  <si>
    <t>Osceola</t>
  </si>
  <si>
    <t>Oscoda</t>
  </si>
  <si>
    <t>Otsego</t>
  </si>
  <si>
    <t>Ottawa</t>
  </si>
  <si>
    <t>Presque Isle</t>
  </si>
  <si>
    <t>Roscommon</t>
  </si>
  <si>
    <t>Saginaw</t>
  </si>
  <si>
    <t>St. Clair</t>
  </si>
  <si>
    <t>St. Joseph</t>
  </si>
  <si>
    <t>Sanilac</t>
  </si>
  <si>
    <t>Schoolcraft</t>
  </si>
  <si>
    <t>Shiawassee</t>
  </si>
  <si>
    <t>Tuscola</t>
  </si>
  <si>
    <t>Van Buren</t>
  </si>
  <si>
    <t>Washtenaw</t>
  </si>
  <si>
    <t>Wayne</t>
  </si>
  <si>
    <t>Wexford</t>
  </si>
  <si>
    <t>County</t>
  </si>
  <si>
    <t>AMI Category</t>
  </si>
  <si>
    <t>Income Eligibility</t>
  </si>
  <si>
    <t>Total Assistance</t>
  </si>
  <si>
    <t>50%-80% AMI</t>
  </si>
  <si>
    <t>80%-100% AMI</t>
  </si>
  <si>
    <t>Assistance Calculation</t>
  </si>
  <si>
    <t>Eligible Past Due Rental Assistance</t>
  </si>
  <si>
    <t>Eligible Future Rent Assistance</t>
  </si>
  <si>
    <t>Rental Assistance % of Past Due Balance</t>
  </si>
  <si>
    <t>Tenant Portion of Past Due Balance</t>
  </si>
  <si>
    <t>Landlord Portion of Past Due Balance</t>
  </si>
  <si>
    <t>Family Size</t>
  </si>
  <si>
    <t>More Than 8</t>
  </si>
  <si>
    <t>SRO</t>
  </si>
  <si>
    <t>MH</t>
  </si>
  <si>
    <t>Unit Bedroom Size</t>
  </si>
  <si>
    <t xml:space="preserve">Monthly Rent Amount </t>
  </si>
  <si>
    <t>Tenant Information</t>
  </si>
  <si>
    <t>Date</t>
  </si>
  <si>
    <t>Name:</t>
  </si>
  <si>
    <t>Address:</t>
  </si>
  <si>
    <t>Calculation Data</t>
  </si>
  <si>
    <t>150% Fair Market Rent</t>
  </si>
  <si>
    <t>Area Median Income (AMI)</t>
  </si>
  <si>
    <t>Number of Months in Rental Arrears (Include Partial Months)</t>
  </si>
  <si>
    <t>Total Rental Arrears</t>
  </si>
  <si>
    <t>Portion of Total Rental Arrears Due After March 1, 2020</t>
  </si>
  <si>
    <t>Staff Name</t>
  </si>
  <si>
    <r>
      <t xml:space="preserve">                                        </t>
    </r>
    <r>
      <rPr>
        <b/>
        <sz val="13"/>
        <color theme="1"/>
        <rFont val="Arial"/>
        <family val="2"/>
      </rPr>
      <t>Eviction Diversion Program Worksheet</t>
    </r>
  </si>
  <si>
    <t>Gross Annual Income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</si>
</sst>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43" formatCode="_(* #,##0.00_);_(* \(#,##0.00\);_(* &quot;-&quot;??_);_(@_)"/>
    <numFmt numFmtId="164" formatCode="_(* #,##0_);_(* \(#,##0\);_(* &quot;-&quot;??_);_(@_)"/>
  </numFmts>
  <fonts count="10" x14ac:knownFonts="1">
    <font>
      <sz val="11"/>
      <color theme="1"/>
      <name val="Calibri"/>
      <family val="2"/>
      <scheme val="minor"/>
    </font>
    <font>
      <b/>
      <sz val="11"/>
      <color theme="1"/>
      <name val="Calibri"/>
      <family val="2"/>
      <scheme val="minor"/>
    </font>
    <font>
      <sz val="11"/>
      <color theme="1"/>
      <name val="Calibri"/>
      <family val="2"/>
      <scheme val="minor"/>
    </font>
    <font>
      <sz val="11"/>
      <color theme="1"/>
      <name val="Arial"/>
      <family val="2"/>
    </font>
    <font>
      <sz val="12"/>
      <color theme="1"/>
      <name val="Arial"/>
      <family val="2"/>
    </font>
    <font>
      <b/>
      <sz val="12"/>
      <color theme="1"/>
      <name val="Arial"/>
      <family val="2"/>
    </font>
    <font>
      <b/>
      <sz val="12"/>
      <color theme="0"/>
      <name val="Arial"/>
      <family val="2"/>
    </font>
    <font>
      <sz val="13"/>
      <color theme="1"/>
      <name val="Arial"/>
      <family val="2"/>
    </font>
    <font>
      <b/>
      <sz val="13"/>
      <color theme="1"/>
      <name val="Arial"/>
      <family val="2"/>
    </font>
    <font>
      <sz val="9"/>
      <color indexed="81"/>
      <name val="Tahoma"/>
      <charset val="1"/>
    </font>
  </fonts>
  <fills count="4">
    <fill>
      <patternFill patternType="none"/>
    </fill>
    <fill>
      <patternFill patternType="gray125"/>
    </fill>
    <fill>
      <patternFill patternType="solid">
        <fgColor theme="4"/>
        <bgColor indexed="64"/>
      </patternFill>
    </fill>
    <fill>
      <patternFill patternType="solid">
        <fgColor rgb="FF00FF99"/>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4"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cellStyleXfs>
  <cellXfs count="62">
    <xf numFmtId="0" fontId="0" fillId="0" borderId="0" xfId="0"/>
    <xf numFmtId="0" fontId="0" fillId="0" borderId="1" xfId="0" applyBorder="1" applyAlignment="1">
      <alignment horizontal="center" wrapText="1"/>
    </xf>
    <xf numFmtId="9" fontId="0" fillId="0" borderId="1" xfId="0" applyNumberFormat="1" applyBorder="1" applyAlignment="1">
      <alignment horizontal="center" wrapText="1"/>
    </xf>
    <xf numFmtId="0" fontId="1" fillId="0" borderId="1" xfId="0" applyFont="1" applyBorder="1" applyAlignment="1">
      <alignment horizontal="center" wrapText="1"/>
    </xf>
    <xf numFmtId="12" fontId="0" fillId="0" borderId="1" xfId="0" applyNumberFormat="1" applyBorder="1" applyAlignment="1">
      <alignment horizontal="center" wrapText="1"/>
    </xf>
    <xf numFmtId="0" fontId="4" fillId="0" borderId="0" xfId="0" applyFont="1"/>
    <xf numFmtId="0" fontId="3" fillId="0" borderId="0" xfId="0" applyFont="1" applyAlignment="1">
      <alignment horizontal="center" vertical="top"/>
    </xf>
    <xf numFmtId="0" fontId="4" fillId="0" borderId="0" xfId="0" applyFont="1" applyBorder="1" applyAlignment="1">
      <alignment horizontal="center"/>
    </xf>
    <xf numFmtId="0" fontId="4" fillId="0" borderId="0" xfId="0" applyFont="1" applyBorder="1"/>
    <xf numFmtId="0" fontId="4" fillId="0" borderId="2" xfId="0" applyFont="1" applyBorder="1" applyAlignment="1" applyProtection="1">
      <alignment horizontal="center" vertical="center"/>
      <protection locked="0"/>
    </xf>
    <xf numFmtId="44" fontId="4" fillId="0" borderId="2" xfId="1" applyFont="1" applyBorder="1" applyAlignment="1" applyProtection="1">
      <alignment horizontal="center" vertical="center"/>
      <protection locked="0"/>
    </xf>
    <xf numFmtId="44" fontId="4" fillId="0" borderId="3" xfId="1" applyFont="1" applyBorder="1" applyAlignment="1" applyProtection="1">
      <alignment horizontal="center" vertical="center"/>
      <protection locked="0"/>
    </xf>
    <xf numFmtId="0" fontId="4" fillId="3" borderId="2" xfId="0" applyFont="1" applyFill="1" applyBorder="1" applyAlignment="1">
      <alignment horizontal="center" vertical="center"/>
    </xf>
    <xf numFmtId="44" fontId="4" fillId="0" borderId="2" xfId="1" applyFont="1" applyBorder="1" applyAlignment="1">
      <alignment horizontal="right" vertical="center"/>
    </xf>
    <xf numFmtId="0" fontId="4" fillId="0" borderId="2" xfId="0" applyFont="1" applyBorder="1" applyAlignment="1">
      <alignment horizontal="center" vertical="center"/>
    </xf>
    <xf numFmtId="0" fontId="4" fillId="0" borderId="2" xfId="0" applyFont="1" applyBorder="1" applyAlignment="1">
      <alignment horizontal="right" vertical="center"/>
    </xf>
    <xf numFmtId="9" fontId="4" fillId="0" borderId="2" xfId="2" applyFont="1" applyBorder="1" applyAlignment="1">
      <alignment horizontal="right" vertical="center"/>
    </xf>
    <xf numFmtId="44" fontId="4" fillId="0" borderId="2" xfId="2" applyNumberFormat="1" applyFont="1" applyBorder="1" applyAlignment="1">
      <alignment horizontal="right" vertical="center"/>
    </xf>
    <xf numFmtId="44" fontId="4" fillId="0" borderId="4" xfId="1" applyFont="1" applyBorder="1" applyAlignment="1">
      <alignment horizontal="right" vertical="center"/>
    </xf>
    <xf numFmtId="44" fontId="5" fillId="0" borderId="15" xfId="1" applyFont="1" applyFill="1" applyBorder="1" applyAlignment="1">
      <alignment horizontal="right" vertical="center"/>
    </xf>
    <xf numFmtId="0" fontId="4" fillId="0" borderId="23" xfId="0" applyFont="1" applyBorder="1" applyAlignment="1">
      <alignment vertical="center"/>
    </xf>
    <xf numFmtId="164" fontId="4" fillId="0" borderId="2" xfId="3" applyNumberFormat="1" applyFont="1" applyBorder="1" applyAlignment="1" applyProtection="1">
      <alignment horizontal="center" vertical="center"/>
      <protection locked="0"/>
    </xf>
    <xf numFmtId="14" fontId="4" fillId="0" borderId="22" xfId="0" applyNumberFormat="1" applyFont="1" applyBorder="1" applyAlignment="1">
      <alignment horizontal="center" vertical="center"/>
    </xf>
    <xf numFmtId="0" fontId="4" fillId="0" borderId="22" xfId="0" applyFont="1" applyBorder="1" applyAlignment="1" applyProtection="1">
      <alignment horizontal="left" vertical="center"/>
      <protection locked="0"/>
    </xf>
    <xf numFmtId="0" fontId="4" fillId="0" borderId="21" xfId="0" applyFont="1" applyBorder="1" applyAlignment="1" applyProtection="1">
      <alignment horizontal="left" vertical="center"/>
      <protection locked="0"/>
    </xf>
    <xf numFmtId="0" fontId="4" fillId="0" borderId="11" xfId="0" applyFont="1" applyBorder="1" applyAlignment="1">
      <alignment horizontal="left" vertical="top"/>
    </xf>
    <xf numFmtId="0" fontId="4" fillId="0" borderId="13" xfId="0" applyFont="1" applyBorder="1" applyAlignment="1">
      <alignment horizontal="left" vertical="top"/>
    </xf>
    <xf numFmtId="0" fontId="4" fillId="0" borderId="22" xfId="0" applyFont="1" applyBorder="1" applyAlignment="1" applyProtection="1">
      <alignment horizontal="center" vertical="center"/>
      <protection locked="0"/>
    </xf>
    <xf numFmtId="0" fontId="4" fillId="0" borderId="7" xfId="0" applyFont="1" applyBorder="1" applyAlignment="1">
      <alignment horizontal="center"/>
    </xf>
    <xf numFmtId="0" fontId="5" fillId="0" borderId="17"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6" fillId="2" borderId="27"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6" xfId="0" applyFont="1" applyFill="1" applyBorder="1" applyAlignment="1">
      <alignment horizontal="center" vertical="center"/>
    </xf>
    <xf numFmtId="0" fontId="4" fillId="0" borderId="11" xfId="0" applyFont="1" applyBorder="1" applyAlignment="1">
      <alignment horizontal="left" vertical="center" wrapText="1"/>
    </xf>
    <xf numFmtId="0" fontId="4" fillId="0" borderId="8" xfId="0" applyFont="1" applyBorder="1" applyAlignment="1">
      <alignment horizontal="left" vertical="center" wrapText="1"/>
    </xf>
    <xf numFmtId="0" fontId="4" fillId="0" borderId="12" xfId="0" applyFont="1" applyBorder="1" applyAlignment="1">
      <alignment horizontal="left" vertical="center" wrapText="1"/>
    </xf>
    <xf numFmtId="0" fontId="4" fillId="0" borderId="11"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 fillId="0" borderId="13" xfId="0" applyFont="1" applyFill="1" applyBorder="1" applyAlignment="1">
      <alignment horizontal="left" vertical="center" wrapText="1"/>
    </xf>
    <xf numFmtId="0" fontId="4" fillId="0" borderId="10" xfId="0" applyFont="1" applyFill="1" applyBorder="1" applyAlignment="1">
      <alignment horizontal="left" vertical="center" wrapText="1"/>
    </xf>
    <xf numFmtId="0" fontId="4" fillId="0" borderId="14" xfId="0" applyFont="1" applyFill="1" applyBorder="1" applyAlignment="1">
      <alignment horizontal="left" vertical="center" wrapText="1"/>
    </xf>
    <xf numFmtId="0" fontId="4" fillId="0" borderId="30" xfId="0" applyFont="1" applyBorder="1" applyAlignment="1">
      <alignment horizontal="left" vertical="center"/>
    </xf>
    <xf numFmtId="0" fontId="4" fillId="0" borderId="1" xfId="0" applyFont="1" applyBorder="1" applyAlignment="1">
      <alignment horizontal="left" vertical="center"/>
    </xf>
    <xf numFmtId="0" fontId="7" fillId="0" borderId="0" xfId="0" applyFont="1" applyAlignment="1">
      <alignment horizontal="center"/>
    </xf>
    <xf numFmtId="0" fontId="3" fillId="0" borderId="9" xfId="0" applyFont="1" applyBorder="1" applyAlignment="1">
      <alignment horizontal="center"/>
    </xf>
    <xf numFmtId="0" fontId="4" fillId="0" borderId="31" xfId="0" applyFont="1" applyBorder="1" applyAlignment="1">
      <alignment horizontal="left" vertical="center"/>
    </xf>
    <xf numFmtId="0" fontId="4" fillId="0" borderId="32" xfId="0" applyFont="1" applyBorder="1" applyAlignment="1">
      <alignment horizontal="left" vertical="center"/>
    </xf>
    <xf numFmtId="0" fontId="4" fillId="0" borderId="11" xfId="0" applyFont="1" applyBorder="1" applyAlignment="1">
      <alignment horizontal="left" vertical="center"/>
    </xf>
    <xf numFmtId="0" fontId="4" fillId="0" borderId="8" xfId="0" applyFont="1" applyBorder="1" applyAlignment="1">
      <alignment horizontal="left" vertical="center"/>
    </xf>
    <xf numFmtId="0" fontId="4" fillId="0" borderId="12" xfId="0" applyFont="1" applyBorder="1" applyAlignment="1">
      <alignment horizontal="left" vertical="center"/>
    </xf>
    <xf numFmtId="0" fontId="6" fillId="2" borderId="24" xfId="0" applyFont="1" applyFill="1" applyBorder="1" applyAlignment="1">
      <alignment horizontal="center" vertical="center"/>
    </xf>
    <xf numFmtId="0" fontId="6" fillId="2" borderId="25" xfId="0" applyFont="1" applyFill="1" applyBorder="1" applyAlignment="1">
      <alignment horizontal="center" vertical="center"/>
    </xf>
    <xf numFmtId="0" fontId="6" fillId="2" borderId="26" xfId="0" applyFont="1" applyFill="1" applyBorder="1" applyAlignment="1">
      <alignment horizontal="center" vertical="center"/>
    </xf>
    <xf numFmtId="0" fontId="4" fillId="0" borderId="0" xfId="0" applyFont="1" applyBorder="1" applyAlignment="1" applyProtection="1">
      <alignment horizontal="left" vertical="top"/>
      <protection locked="0"/>
    </xf>
    <xf numFmtId="0" fontId="4" fillId="0" borderId="18" xfId="0" applyFont="1" applyBorder="1" applyAlignment="1" applyProtection="1">
      <alignment horizontal="left" vertical="top"/>
      <protection locked="0"/>
    </xf>
    <xf numFmtId="0" fontId="4" fillId="0" borderId="19" xfId="0" applyFont="1" applyBorder="1" applyAlignment="1" applyProtection="1">
      <alignment horizontal="left" vertical="top"/>
      <protection locked="0"/>
    </xf>
    <xf numFmtId="0" fontId="4" fillId="0" borderId="20" xfId="0" applyFont="1" applyBorder="1" applyAlignment="1" applyProtection="1">
      <alignment horizontal="left" vertical="top"/>
      <protection locked="0"/>
    </xf>
  </cellXfs>
  <cellStyles count="4">
    <cellStyle name="Comma" xfId="3" builtinId="3"/>
    <cellStyle name="Currency" xfId="1" builtinId="4"/>
    <cellStyle name="Normal" xfId="0" builtinId="0"/>
    <cellStyle name="Percent" xfId="2" builtinId="5"/>
  </cellStyles>
  <dxfs count="6">
    <dxf>
      <fill>
        <patternFill>
          <bgColor theme="4" tint="0.79998168889431442"/>
        </patternFill>
      </fill>
    </dxf>
    <dxf>
      <fill>
        <patternFill>
          <bgColor theme="4" tint="0.79998168889431442"/>
        </patternFill>
      </fill>
    </dxf>
    <dxf>
      <fill>
        <patternFill>
          <bgColor theme="4" tint="0.79998168889431442"/>
        </patternFill>
      </fill>
    </dxf>
    <dxf>
      <fill>
        <patternFill>
          <bgColor rgb="FFC2E593"/>
        </patternFill>
      </fill>
    </dxf>
    <dxf>
      <fill>
        <patternFill>
          <bgColor rgb="FFFF9999"/>
        </patternFill>
      </fill>
    </dxf>
    <dxf>
      <fill>
        <patternFill>
          <bgColor theme="4" tint="0.79998168889431442"/>
        </patternFill>
      </fill>
    </dxf>
  </dxfs>
  <tableStyles count="0" defaultTableStyle="TableStyleMedium2" defaultPivotStyle="PivotStyleLight16"/>
  <colors>
    <mruColors>
      <color rgb="FFC2E593"/>
      <color rgb="FF9AD34D"/>
      <color rgb="FF26FAA4"/>
      <color rgb="FFFF9999"/>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345282</xdr:colOff>
      <xdr:row>0</xdr:row>
      <xdr:rowOff>29765</xdr:rowOff>
    </xdr:from>
    <xdr:to>
      <xdr:col>2</xdr:col>
      <xdr:colOff>1691778</xdr:colOff>
      <xdr:row>2</xdr:row>
      <xdr:rowOff>141914</xdr:rowOff>
    </xdr:to>
    <xdr:pic>
      <xdr:nvPicPr>
        <xdr:cNvPr id="2" name="Picture 1" descr="C:\Users\brooksm8\Desktop\New folder (5)\MSHDA_Black Horizontal-TM.jpg" title="MSHDA Logo">
          <a:extLst>
            <a:ext uri="{FF2B5EF4-FFF2-40B4-BE49-F238E27FC236}">
              <a16:creationId xmlns:a16="http://schemas.microsoft.com/office/drawing/2014/main" id="{5207EC2D-AD3E-4888-8278-8473645A2C3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5282" y="29765"/>
          <a:ext cx="2386741" cy="513337"/>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Angela Tripp" id="{55D392D9-89F9-425A-91D2-6AF44EC89FDC}" userId="S::trippa@lsscm.org::7d6491e1-4f02-4866-a640-16102471304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1" dT="2020-07-16T14:22:56.17" personId="{55D392D9-89F9-425A-91D2-6AF44EC89FDC}" id="{CDCB61A6-F9C4-4C2F-AB24-9A6A5D241815}">
    <text>How does the "Eligible future rent assistance" work? The documents all say that people are only eligible for help once, so does this refer to the fact that people under 50% of AMI can get assistance for the next month's rent as well? there is insufficient guidance in the program documents for how this is to be applied.</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FDA72-2CD7-40E8-BCAF-A89D4F98C017}">
  <dimension ref="A1:AB84"/>
  <sheetViews>
    <sheetView workbookViewId="0">
      <selection activeCell="E83" sqref="E83"/>
    </sheetView>
  </sheetViews>
  <sheetFormatPr defaultRowHeight="15" x14ac:dyDescent="0.25"/>
  <cols>
    <col min="1" max="1" width="14.42578125" bestFit="1" customWidth="1"/>
    <col min="10" max="10" width="11.85546875" bestFit="1" customWidth="1"/>
    <col min="11" max="11" width="11.85546875" customWidth="1"/>
    <col min="12" max="12" width="14.5703125" bestFit="1" customWidth="1"/>
    <col min="13" max="13" width="17.5703125" customWidth="1"/>
    <col min="14" max="14" width="11.140625" customWidth="1"/>
    <col min="15" max="15" width="9.5703125" customWidth="1"/>
    <col min="16" max="16" width="11.28515625" customWidth="1"/>
    <col min="17" max="17" width="14.42578125" bestFit="1" customWidth="1"/>
    <col min="26" max="26" width="11.85546875" bestFit="1" customWidth="1"/>
    <col min="27" max="27" width="14.42578125" bestFit="1" customWidth="1"/>
  </cols>
  <sheetData>
    <row r="1" spans="1:28" ht="34.5" customHeight="1" x14ac:dyDescent="0.25">
      <c r="A1" t="s">
        <v>5</v>
      </c>
      <c r="B1">
        <v>1</v>
      </c>
      <c r="C1">
        <v>2</v>
      </c>
      <c r="D1">
        <v>3</v>
      </c>
      <c r="E1">
        <v>4</v>
      </c>
      <c r="F1">
        <v>5</v>
      </c>
      <c r="G1">
        <v>6</v>
      </c>
      <c r="H1">
        <v>7</v>
      </c>
      <c r="I1">
        <v>8</v>
      </c>
      <c r="J1" t="s">
        <v>102</v>
      </c>
      <c r="L1" s="3" t="s">
        <v>0</v>
      </c>
      <c r="M1" s="3" t="s">
        <v>1</v>
      </c>
      <c r="N1" s="3" t="s">
        <v>2</v>
      </c>
      <c r="O1" s="3" t="s">
        <v>3</v>
      </c>
      <c r="Q1" t="s">
        <v>5</v>
      </c>
      <c r="R1">
        <v>0</v>
      </c>
      <c r="S1">
        <v>1</v>
      </c>
      <c r="T1">
        <v>2</v>
      </c>
      <c r="U1">
        <v>3</v>
      </c>
      <c r="V1">
        <v>4</v>
      </c>
      <c r="W1">
        <v>5</v>
      </c>
      <c r="X1">
        <v>6</v>
      </c>
      <c r="Y1">
        <v>7</v>
      </c>
      <c r="Z1">
        <v>8</v>
      </c>
      <c r="AA1" t="s">
        <v>103</v>
      </c>
      <c r="AB1" t="s">
        <v>104</v>
      </c>
    </row>
    <row r="2" spans="1:28" x14ac:dyDescent="0.25">
      <c r="A2" t="s">
        <v>6</v>
      </c>
      <c r="B2">
        <v>44800</v>
      </c>
      <c r="C2">
        <v>51200</v>
      </c>
      <c r="D2">
        <v>57600</v>
      </c>
      <c r="E2">
        <v>63900</v>
      </c>
      <c r="F2">
        <v>69100</v>
      </c>
      <c r="G2">
        <v>74200</v>
      </c>
      <c r="H2">
        <v>79300</v>
      </c>
      <c r="I2">
        <v>84400</v>
      </c>
      <c r="J2">
        <v>84400</v>
      </c>
      <c r="L2" s="1" t="s">
        <v>93</v>
      </c>
      <c r="M2" s="2">
        <v>0.75</v>
      </c>
      <c r="N2" s="2">
        <v>0.15</v>
      </c>
      <c r="O2" s="4">
        <v>0.1111111111111111</v>
      </c>
      <c r="Q2" t="s">
        <v>6</v>
      </c>
      <c r="R2">
        <v>913</v>
      </c>
      <c r="S2">
        <v>928</v>
      </c>
      <c r="T2">
        <v>1069</v>
      </c>
      <c r="U2">
        <v>1425</v>
      </c>
      <c r="V2">
        <v>1506</v>
      </c>
      <c r="W2">
        <v>1731</v>
      </c>
      <c r="X2">
        <v>1957</v>
      </c>
      <c r="Y2">
        <v>2182</v>
      </c>
      <c r="Z2">
        <v>2409</v>
      </c>
      <c r="AA2">
        <v>684</v>
      </c>
      <c r="AB2">
        <v>427</v>
      </c>
    </row>
    <row r="3" spans="1:28" x14ac:dyDescent="0.25">
      <c r="A3" t="s">
        <v>7</v>
      </c>
      <c r="B3">
        <v>44800</v>
      </c>
      <c r="C3">
        <v>51200</v>
      </c>
      <c r="D3">
        <v>57600</v>
      </c>
      <c r="E3">
        <v>63900</v>
      </c>
      <c r="F3">
        <v>69100</v>
      </c>
      <c r="G3">
        <v>74200</v>
      </c>
      <c r="H3">
        <v>79300</v>
      </c>
      <c r="I3">
        <v>84400</v>
      </c>
      <c r="J3">
        <v>84400</v>
      </c>
      <c r="L3" s="1" t="s">
        <v>94</v>
      </c>
      <c r="M3" s="2">
        <v>0.65</v>
      </c>
      <c r="N3" s="2">
        <v>0.25</v>
      </c>
      <c r="O3" s="4">
        <v>0.1111111111111111</v>
      </c>
      <c r="Q3" t="s">
        <v>7</v>
      </c>
      <c r="R3">
        <v>742</v>
      </c>
      <c r="S3">
        <v>811</v>
      </c>
      <c r="T3">
        <v>1069</v>
      </c>
      <c r="U3">
        <v>1333</v>
      </c>
      <c r="V3">
        <v>1681</v>
      </c>
      <c r="W3">
        <v>1933</v>
      </c>
      <c r="X3">
        <v>2185</v>
      </c>
      <c r="Y3">
        <v>2437</v>
      </c>
      <c r="Z3">
        <v>2689</v>
      </c>
      <c r="AA3">
        <v>556</v>
      </c>
      <c r="AB3">
        <v>427</v>
      </c>
    </row>
    <row r="4" spans="1:28" x14ac:dyDescent="0.25">
      <c r="A4" t="s">
        <v>8</v>
      </c>
      <c r="B4">
        <v>54500</v>
      </c>
      <c r="C4">
        <v>62300</v>
      </c>
      <c r="D4">
        <v>70100</v>
      </c>
      <c r="E4">
        <v>77800</v>
      </c>
      <c r="F4">
        <v>84100</v>
      </c>
      <c r="G4">
        <v>90300</v>
      </c>
      <c r="H4">
        <v>96500</v>
      </c>
      <c r="I4">
        <v>102700</v>
      </c>
      <c r="J4">
        <v>102700</v>
      </c>
      <c r="L4" s="1" t="s">
        <v>4</v>
      </c>
      <c r="M4" s="2">
        <v>0.9</v>
      </c>
      <c r="N4" s="2">
        <v>0</v>
      </c>
      <c r="O4" s="4">
        <v>0.1111111111111111</v>
      </c>
      <c r="Q4" t="s">
        <v>8</v>
      </c>
      <c r="R4">
        <v>903</v>
      </c>
      <c r="S4">
        <v>909</v>
      </c>
      <c r="T4">
        <v>1132</v>
      </c>
      <c r="U4">
        <v>1521</v>
      </c>
      <c r="V4">
        <v>1672</v>
      </c>
      <c r="W4">
        <v>1923</v>
      </c>
      <c r="X4">
        <v>2173</v>
      </c>
      <c r="Y4">
        <v>2424</v>
      </c>
      <c r="Z4">
        <v>2676</v>
      </c>
      <c r="AA4">
        <v>676</v>
      </c>
      <c r="AB4">
        <v>453</v>
      </c>
    </row>
    <row r="5" spans="1:28" x14ac:dyDescent="0.25">
      <c r="A5" t="s">
        <v>9</v>
      </c>
      <c r="B5">
        <v>44800</v>
      </c>
      <c r="C5">
        <v>51200</v>
      </c>
      <c r="D5">
        <v>57600</v>
      </c>
      <c r="E5">
        <v>63900</v>
      </c>
      <c r="F5">
        <v>69100</v>
      </c>
      <c r="G5">
        <v>74200</v>
      </c>
      <c r="H5">
        <v>79300</v>
      </c>
      <c r="I5">
        <v>84400</v>
      </c>
      <c r="J5">
        <v>84400</v>
      </c>
      <c r="Q5" t="s">
        <v>9</v>
      </c>
      <c r="R5">
        <v>769</v>
      </c>
      <c r="S5">
        <v>907</v>
      </c>
      <c r="T5">
        <v>1069</v>
      </c>
      <c r="U5">
        <v>1516</v>
      </c>
      <c r="V5">
        <v>1555</v>
      </c>
      <c r="W5">
        <v>1788</v>
      </c>
      <c r="X5">
        <v>2022</v>
      </c>
      <c r="Y5">
        <v>2254</v>
      </c>
      <c r="Z5">
        <v>2488</v>
      </c>
      <c r="AA5">
        <v>576</v>
      </c>
      <c r="AB5">
        <v>427</v>
      </c>
    </row>
    <row r="6" spans="1:28" x14ac:dyDescent="0.25">
      <c r="A6" t="s">
        <v>10</v>
      </c>
      <c r="B6">
        <v>45200</v>
      </c>
      <c r="C6">
        <v>51600</v>
      </c>
      <c r="D6">
        <v>58100</v>
      </c>
      <c r="E6">
        <v>64500</v>
      </c>
      <c r="F6">
        <v>69700</v>
      </c>
      <c r="G6">
        <v>74900</v>
      </c>
      <c r="H6">
        <v>80000</v>
      </c>
      <c r="I6">
        <v>85200</v>
      </c>
      <c r="J6">
        <v>85200</v>
      </c>
      <c r="Q6" t="s">
        <v>10</v>
      </c>
      <c r="R6">
        <v>697</v>
      </c>
      <c r="S6">
        <v>900</v>
      </c>
      <c r="T6">
        <v>1069</v>
      </c>
      <c r="U6">
        <v>1456</v>
      </c>
      <c r="V6">
        <v>1633</v>
      </c>
      <c r="W6">
        <v>1878</v>
      </c>
      <c r="X6">
        <v>2122</v>
      </c>
      <c r="Y6">
        <v>2368</v>
      </c>
      <c r="Z6">
        <v>2613</v>
      </c>
      <c r="AA6">
        <v>522</v>
      </c>
      <c r="AB6">
        <v>427</v>
      </c>
    </row>
    <row r="7" spans="1:28" x14ac:dyDescent="0.25">
      <c r="A7" t="s">
        <v>11</v>
      </c>
      <c r="B7">
        <v>44800</v>
      </c>
      <c r="C7">
        <v>51200</v>
      </c>
      <c r="D7">
        <v>57600</v>
      </c>
      <c r="E7">
        <v>63900</v>
      </c>
      <c r="F7">
        <v>69100</v>
      </c>
      <c r="G7">
        <v>74200</v>
      </c>
      <c r="H7">
        <v>79300</v>
      </c>
      <c r="I7">
        <v>84400</v>
      </c>
      <c r="J7">
        <v>84400</v>
      </c>
      <c r="Q7" t="s">
        <v>11</v>
      </c>
      <c r="R7">
        <v>697</v>
      </c>
      <c r="S7">
        <v>861</v>
      </c>
      <c r="T7">
        <v>1069</v>
      </c>
      <c r="U7">
        <v>1429</v>
      </c>
      <c r="V7">
        <v>1761</v>
      </c>
      <c r="W7">
        <v>2025</v>
      </c>
      <c r="X7">
        <v>2289</v>
      </c>
      <c r="Y7">
        <v>2553</v>
      </c>
      <c r="Z7">
        <v>2817</v>
      </c>
      <c r="AA7">
        <v>522</v>
      </c>
      <c r="AB7">
        <v>427</v>
      </c>
    </row>
    <row r="8" spans="1:28" x14ac:dyDescent="0.25">
      <c r="A8" t="s">
        <v>12</v>
      </c>
      <c r="B8">
        <v>44800</v>
      </c>
      <c r="C8">
        <v>51200</v>
      </c>
      <c r="D8">
        <v>57600</v>
      </c>
      <c r="E8">
        <v>63900</v>
      </c>
      <c r="F8">
        <v>69100</v>
      </c>
      <c r="G8">
        <v>74200</v>
      </c>
      <c r="H8">
        <v>79300</v>
      </c>
      <c r="I8">
        <v>84400</v>
      </c>
      <c r="J8">
        <v>84400</v>
      </c>
      <c r="Q8" t="s">
        <v>12</v>
      </c>
      <c r="R8">
        <v>780</v>
      </c>
      <c r="S8">
        <v>811</v>
      </c>
      <c r="T8">
        <v>1069</v>
      </c>
      <c r="U8">
        <v>1333</v>
      </c>
      <c r="V8">
        <v>1506</v>
      </c>
      <c r="W8">
        <v>1731</v>
      </c>
      <c r="X8">
        <v>1957</v>
      </c>
      <c r="Y8">
        <v>2182</v>
      </c>
      <c r="Z8">
        <v>2409</v>
      </c>
      <c r="AA8">
        <v>585</v>
      </c>
      <c r="AB8">
        <v>427</v>
      </c>
    </row>
    <row r="9" spans="1:28" x14ac:dyDescent="0.25">
      <c r="A9" t="s">
        <v>13</v>
      </c>
      <c r="B9">
        <v>50400</v>
      </c>
      <c r="C9">
        <v>57600</v>
      </c>
      <c r="D9">
        <v>64800</v>
      </c>
      <c r="E9">
        <v>72000</v>
      </c>
      <c r="F9">
        <v>77800</v>
      </c>
      <c r="G9">
        <v>83600</v>
      </c>
      <c r="H9">
        <v>89300</v>
      </c>
      <c r="I9">
        <v>95100</v>
      </c>
      <c r="J9">
        <v>95100</v>
      </c>
      <c r="Q9" t="s">
        <v>13</v>
      </c>
      <c r="R9">
        <v>939</v>
      </c>
      <c r="S9">
        <v>1023</v>
      </c>
      <c r="T9">
        <v>1278</v>
      </c>
      <c r="U9">
        <v>1717</v>
      </c>
      <c r="V9">
        <v>1884</v>
      </c>
      <c r="W9">
        <v>2166</v>
      </c>
      <c r="X9">
        <v>2448</v>
      </c>
      <c r="Y9">
        <v>2731</v>
      </c>
      <c r="Z9">
        <v>3013</v>
      </c>
      <c r="AA9">
        <v>703</v>
      </c>
      <c r="AB9">
        <v>510</v>
      </c>
    </row>
    <row r="10" spans="1:28" x14ac:dyDescent="0.25">
      <c r="A10" t="s">
        <v>14</v>
      </c>
      <c r="B10">
        <v>44800</v>
      </c>
      <c r="C10">
        <v>51200</v>
      </c>
      <c r="D10">
        <v>57600</v>
      </c>
      <c r="E10">
        <v>63900</v>
      </c>
      <c r="F10">
        <v>69100</v>
      </c>
      <c r="G10">
        <v>74200</v>
      </c>
      <c r="H10">
        <v>79300</v>
      </c>
      <c r="I10">
        <v>84400</v>
      </c>
      <c r="J10">
        <v>84400</v>
      </c>
      <c r="Q10" t="s">
        <v>14</v>
      </c>
      <c r="R10">
        <v>717</v>
      </c>
      <c r="S10">
        <v>835</v>
      </c>
      <c r="T10">
        <v>1101</v>
      </c>
      <c r="U10">
        <v>1458</v>
      </c>
      <c r="V10">
        <v>1491</v>
      </c>
      <c r="W10">
        <v>1714</v>
      </c>
      <c r="X10">
        <v>1938</v>
      </c>
      <c r="Y10">
        <v>2161</v>
      </c>
      <c r="Z10">
        <v>2385</v>
      </c>
      <c r="AA10">
        <v>537</v>
      </c>
      <c r="AB10">
        <v>439</v>
      </c>
    </row>
    <row r="11" spans="1:28" x14ac:dyDescent="0.25">
      <c r="A11" t="s">
        <v>15</v>
      </c>
      <c r="B11">
        <v>48300</v>
      </c>
      <c r="C11">
        <v>55200</v>
      </c>
      <c r="D11">
        <v>62100</v>
      </c>
      <c r="E11">
        <v>68900</v>
      </c>
      <c r="F11">
        <v>74500</v>
      </c>
      <c r="G11">
        <v>80000</v>
      </c>
      <c r="H11">
        <v>85500</v>
      </c>
      <c r="I11">
        <v>91000</v>
      </c>
      <c r="J11">
        <v>91000</v>
      </c>
      <c r="Q11" t="s">
        <v>15</v>
      </c>
      <c r="R11">
        <v>808</v>
      </c>
      <c r="S11">
        <v>883</v>
      </c>
      <c r="T11">
        <v>1164</v>
      </c>
      <c r="U11">
        <v>1450</v>
      </c>
      <c r="V11">
        <v>1594</v>
      </c>
      <c r="W11">
        <v>1833</v>
      </c>
      <c r="X11">
        <v>2071</v>
      </c>
      <c r="Y11">
        <v>2311</v>
      </c>
      <c r="Z11">
        <v>2550</v>
      </c>
      <c r="AA11">
        <v>606</v>
      </c>
      <c r="AB11">
        <v>465</v>
      </c>
    </row>
    <row r="12" spans="1:28" x14ac:dyDescent="0.25">
      <c r="A12" t="s">
        <v>16</v>
      </c>
      <c r="B12">
        <v>44800</v>
      </c>
      <c r="C12">
        <v>51200</v>
      </c>
      <c r="D12">
        <v>57600</v>
      </c>
      <c r="E12">
        <v>63900</v>
      </c>
      <c r="F12">
        <v>69100</v>
      </c>
      <c r="G12">
        <v>74200</v>
      </c>
      <c r="H12">
        <v>79300</v>
      </c>
      <c r="I12">
        <v>84400</v>
      </c>
      <c r="J12">
        <v>84400</v>
      </c>
      <c r="Q12" t="s">
        <v>16</v>
      </c>
      <c r="R12">
        <v>861</v>
      </c>
      <c r="S12">
        <v>873</v>
      </c>
      <c r="T12">
        <v>1150</v>
      </c>
      <c r="U12">
        <v>1467</v>
      </c>
      <c r="V12">
        <v>1708</v>
      </c>
      <c r="W12">
        <v>1963</v>
      </c>
      <c r="X12">
        <v>2220</v>
      </c>
      <c r="Y12">
        <v>2476</v>
      </c>
      <c r="Z12">
        <v>2733</v>
      </c>
      <c r="AA12">
        <v>645</v>
      </c>
      <c r="AB12">
        <v>459</v>
      </c>
    </row>
    <row r="13" spans="1:28" x14ac:dyDescent="0.25">
      <c r="A13" t="s">
        <v>17</v>
      </c>
      <c r="B13">
        <v>44800</v>
      </c>
      <c r="C13">
        <v>51200</v>
      </c>
      <c r="D13">
        <v>57600</v>
      </c>
      <c r="E13">
        <v>63900</v>
      </c>
      <c r="F13">
        <v>69100</v>
      </c>
      <c r="G13">
        <v>74200</v>
      </c>
      <c r="H13">
        <v>79300</v>
      </c>
      <c r="I13">
        <v>84400</v>
      </c>
      <c r="J13">
        <v>84400</v>
      </c>
      <c r="Q13" t="s">
        <v>17</v>
      </c>
      <c r="R13">
        <v>826</v>
      </c>
      <c r="S13">
        <v>867</v>
      </c>
      <c r="T13">
        <v>1098</v>
      </c>
      <c r="U13">
        <v>1399</v>
      </c>
      <c r="V13">
        <v>1488</v>
      </c>
      <c r="W13">
        <v>1710</v>
      </c>
      <c r="X13">
        <v>1933</v>
      </c>
      <c r="Y13">
        <v>2157</v>
      </c>
      <c r="Z13">
        <v>2380</v>
      </c>
      <c r="AA13">
        <v>619</v>
      </c>
      <c r="AB13">
        <v>438</v>
      </c>
    </row>
    <row r="14" spans="1:28" x14ac:dyDescent="0.25">
      <c r="A14" t="s">
        <v>18</v>
      </c>
      <c r="B14">
        <v>44800</v>
      </c>
      <c r="C14">
        <v>51200</v>
      </c>
      <c r="D14">
        <v>57600</v>
      </c>
      <c r="E14">
        <v>63900</v>
      </c>
      <c r="F14">
        <v>69100</v>
      </c>
      <c r="G14">
        <v>74200</v>
      </c>
      <c r="H14">
        <v>79300</v>
      </c>
      <c r="I14">
        <v>84400</v>
      </c>
      <c r="J14">
        <v>84400</v>
      </c>
      <c r="Q14" t="s">
        <v>18</v>
      </c>
      <c r="R14">
        <v>775</v>
      </c>
      <c r="S14">
        <v>948</v>
      </c>
      <c r="T14">
        <v>1191</v>
      </c>
      <c r="U14">
        <v>1542</v>
      </c>
      <c r="V14">
        <v>1614</v>
      </c>
      <c r="W14">
        <v>1855</v>
      </c>
      <c r="X14">
        <v>2097</v>
      </c>
      <c r="Y14">
        <v>2340</v>
      </c>
      <c r="Z14">
        <v>2581</v>
      </c>
      <c r="AA14">
        <v>580</v>
      </c>
      <c r="AB14">
        <v>475</v>
      </c>
    </row>
    <row r="15" spans="1:28" x14ac:dyDescent="0.25">
      <c r="A15" t="s">
        <v>19</v>
      </c>
      <c r="B15">
        <v>46200</v>
      </c>
      <c r="C15">
        <v>52800</v>
      </c>
      <c r="D15">
        <v>59400</v>
      </c>
      <c r="E15">
        <v>65900</v>
      </c>
      <c r="F15">
        <v>71200</v>
      </c>
      <c r="G15">
        <v>76500</v>
      </c>
      <c r="H15">
        <v>81800</v>
      </c>
      <c r="I15">
        <v>87000</v>
      </c>
      <c r="J15">
        <v>87000</v>
      </c>
      <c r="Q15" t="s">
        <v>19</v>
      </c>
      <c r="R15">
        <v>787</v>
      </c>
      <c r="S15">
        <v>918</v>
      </c>
      <c r="T15">
        <v>1209</v>
      </c>
      <c r="U15">
        <v>1512</v>
      </c>
      <c r="V15">
        <v>1638</v>
      </c>
      <c r="W15">
        <v>1882</v>
      </c>
      <c r="X15">
        <v>2128</v>
      </c>
      <c r="Y15">
        <v>2374</v>
      </c>
      <c r="Z15">
        <v>2620</v>
      </c>
      <c r="AA15">
        <v>589</v>
      </c>
      <c r="AB15">
        <v>483</v>
      </c>
    </row>
    <row r="16" spans="1:28" x14ac:dyDescent="0.25">
      <c r="A16" t="s">
        <v>20</v>
      </c>
      <c r="B16">
        <v>47900</v>
      </c>
      <c r="C16">
        <v>54800</v>
      </c>
      <c r="D16">
        <v>61600</v>
      </c>
      <c r="E16">
        <v>68400</v>
      </c>
      <c r="F16">
        <v>73900</v>
      </c>
      <c r="G16">
        <v>79400</v>
      </c>
      <c r="H16">
        <v>84900</v>
      </c>
      <c r="I16">
        <v>90300</v>
      </c>
      <c r="J16">
        <v>90300</v>
      </c>
      <c r="Q16" t="s">
        <v>20</v>
      </c>
      <c r="R16">
        <v>781</v>
      </c>
      <c r="S16">
        <v>867</v>
      </c>
      <c r="T16">
        <v>1125</v>
      </c>
      <c r="U16">
        <v>1545</v>
      </c>
      <c r="V16">
        <v>1926</v>
      </c>
      <c r="W16">
        <v>2214</v>
      </c>
      <c r="X16">
        <v>2503</v>
      </c>
      <c r="Y16">
        <v>2791</v>
      </c>
      <c r="Z16">
        <v>3081</v>
      </c>
      <c r="AA16">
        <v>585</v>
      </c>
      <c r="AB16">
        <v>450</v>
      </c>
    </row>
    <row r="17" spans="1:28" x14ac:dyDescent="0.25">
      <c r="A17" t="s">
        <v>21</v>
      </c>
      <c r="B17">
        <v>44800</v>
      </c>
      <c r="C17">
        <v>51200</v>
      </c>
      <c r="D17">
        <v>57600</v>
      </c>
      <c r="E17">
        <v>63900</v>
      </c>
      <c r="F17">
        <v>69100</v>
      </c>
      <c r="G17">
        <v>74200</v>
      </c>
      <c r="H17">
        <v>79300</v>
      </c>
      <c r="I17">
        <v>84400</v>
      </c>
      <c r="J17">
        <v>84400</v>
      </c>
      <c r="Q17" t="s">
        <v>21</v>
      </c>
      <c r="R17">
        <v>742</v>
      </c>
      <c r="S17">
        <v>822</v>
      </c>
      <c r="T17">
        <v>1069</v>
      </c>
      <c r="U17">
        <v>1399</v>
      </c>
      <c r="V17">
        <v>1449</v>
      </c>
      <c r="W17">
        <v>1665</v>
      </c>
      <c r="X17">
        <v>1882</v>
      </c>
      <c r="Y17">
        <v>2100</v>
      </c>
      <c r="Z17">
        <v>2317</v>
      </c>
      <c r="AA17">
        <v>556</v>
      </c>
      <c r="AB17">
        <v>427</v>
      </c>
    </row>
    <row r="18" spans="1:28" x14ac:dyDescent="0.25">
      <c r="A18" t="s">
        <v>22</v>
      </c>
      <c r="B18">
        <v>44800</v>
      </c>
      <c r="C18">
        <v>51200</v>
      </c>
      <c r="D18">
        <v>57600</v>
      </c>
      <c r="E18">
        <v>63900</v>
      </c>
      <c r="F18">
        <v>69100</v>
      </c>
      <c r="G18">
        <v>74200</v>
      </c>
      <c r="H18">
        <v>79300</v>
      </c>
      <c r="I18">
        <v>84400</v>
      </c>
      <c r="J18">
        <v>84400</v>
      </c>
      <c r="Q18" t="s">
        <v>22</v>
      </c>
      <c r="R18">
        <v>712</v>
      </c>
      <c r="S18">
        <v>828</v>
      </c>
      <c r="T18">
        <v>1069</v>
      </c>
      <c r="U18">
        <v>1333</v>
      </c>
      <c r="V18">
        <v>1449</v>
      </c>
      <c r="W18">
        <v>1665</v>
      </c>
      <c r="X18">
        <v>1882</v>
      </c>
      <c r="Y18">
        <v>2100</v>
      </c>
      <c r="Z18">
        <v>2317</v>
      </c>
      <c r="AA18">
        <v>534</v>
      </c>
      <c r="AB18">
        <v>427</v>
      </c>
    </row>
    <row r="19" spans="1:28" x14ac:dyDescent="0.25">
      <c r="A19" t="s">
        <v>23</v>
      </c>
      <c r="B19">
        <v>44800</v>
      </c>
      <c r="C19">
        <v>51200</v>
      </c>
      <c r="D19">
        <v>57600</v>
      </c>
      <c r="E19">
        <v>63900</v>
      </c>
      <c r="F19">
        <v>69100</v>
      </c>
      <c r="G19">
        <v>74200</v>
      </c>
      <c r="H19">
        <v>79300</v>
      </c>
      <c r="I19">
        <v>84400</v>
      </c>
      <c r="J19">
        <v>84400</v>
      </c>
      <c r="Q19" t="s">
        <v>23</v>
      </c>
      <c r="R19">
        <v>742</v>
      </c>
      <c r="S19">
        <v>811</v>
      </c>
      <c r="T19">
        <v>1069</v>
      </c>
      <c r="U19">
        <v>1437</v>
      </c>
      <c r="V19">
        <v>1489</v>
      </c>
      <c r="W19">
        <v>1711</v>
      </c>
      <c r="X19">
        <v>1935</v>
      </c>
      <c r="Y19">
        <v>2158</v>
      </c>
      <c r="Z19">
        <v>2382</v>
      </c>
      <c r="AA19">
        <v>556</v>
      </c>
      <c r="AB19">
        <v>427</v>
      </c>
    </row>
    <row r="20" spans="1:28" x14ac:dyDescent="0.25">
      <c r="A20" t="s">
        <v>24</v>
      </c>
      <c r="B20">
        <v>56200</v>
      </c>
      <c r="C20">
        <v>64200</v>
      </c>
      <c r="D20">
        <v>72200</v>
      </c>
      <c r="E20">
        <v>80200</v>
      </c>
      <c r="F20">
        <v>86700</v>
      </c>
      <c r="G20">
        <v>93100</v>
      </c>
      <c r="H20">
        <v>99500</v>
      </c>
      <c r="I20">
        <v>105900</v>
      </c>
      <c r="J20">
        <v>105900</v>
      </c>
      <c r="Q20" t="s">
        <v>24</v>
      </c>
      <c r="R20">
        <v>1023</v>
      </c>
      <c r="S20">
        <v>1083</v>
      </c>
      <c r="T20">
        <v>1339</v>
      </c>
      <c r="U20">
        <v>1752</v>
      </c>
      <c r="V20">
        <v>1920</v>
      </c>
      <c r="W20">
        <v>2208</v>
      </c>
      <c r="X20">
        <v>2496</v>
      </c>
      <c r="Y20">
        <v>2784</v>
      </c>
      <c r="Z20">
        <v>3072</v>
      </c>
      <c r="AA20">
        <v>766</v>
      </c>
      <c r="AB20">
        <v>535</v>
      </c>
    </row>
    <row r="21" spans="1:28" x14ac:dyDescent="0.25">
      <c r="A21" t="s">
        <v>25</v>
      </c>
      <c r="B21">
        <v>44800</v>
      </c>
      <c r="C21">
        <v>51200</v>
      </c>
      <c r="D21">
        <v>57600</v>
      </c>
      <c r="E21">
        <v>63900</v>
      </c>
      <c r="F21">
        <v>69100</v>
      </c>
      <c r="G21">
        <v>74200</v>
      </c>
      <c r="H21">
        <v>79300</v>
      </c>
      <c r="I21">
        <v>84400</v>
      </c>
      <c r="J21">
        <v>84400</v>
      </c>
      <c r="Q21" t="s">
        <v>25</v>
      </c>
      <c r="R21">
        <v>760</v>
      </c>
      <c r="S21">
        <v>831</v>
      </c>
      <c r="T21">
        <v>1095</v>
      </c>
      <c r="U21">
        <v>1468</v>
      </c>
      <c r="V21">
        <v>1579</v>
      </c>
      <c r="W21">
        <v>1815</v>
      </c>
      <c r="X21">
        <v>2052</v>
      </c>
      <c r="Y21">
        <v>2289</v>
      </c>
      <c r="Z21">
        <v>2526</v>
      </c>
      <c r="AA21">
        <v>570</v>
      </c>
      <c r="AB21">
        <v>438</v>
      </c>
    </row>
    <row r="22" spans="1:28" x14ac:dyDescent="0.25">
      <c r="A22" t="s">
        <v>26</v>
      </c>
      <c r="B22">
        <v>44800</v>
      </c>
      <c r="C22">
        <v>51200</v>
      </c>
      <c r="D22">
        <v>57600</v>
      </c>
      <c r="E22">
        <v>63900</v>
      </c>
      <c r="F22">
        <v>69100</v>
      </c>
      <c r="G22">
        <v>74200</v>
      </c>
      <c r="H22">
        <v>79300</v>
      </c>
      <c r="I22">
        <v>84400</v>
      </c>
      <c r="J22">
        <v>84400</v>
      </c>
      <c r="Q22" t="s">
        <v>26</v>
      </c>
      <c r="R22">
        <v>766</v>
      </c>
      <c r="S22">
        <v>871</v>
      </c>
      <c r="T22">
        <v>1069</v>
      </c>
      <c r="U22">
        <v>1510</v>
      </c>
      <c r="V22">
        <v>1588</v>
      </c>
      <c r="W22">
        <v>1825</v>
      </c>
      <c r="X22">
        <v>2064</v>
      </c>
      <c r="Y22">
        <v>2302</v>
      </c>
      <c r="Z22">
        <v>2541</v>
      </c>
      <c r="AA22">
        <v>574</v>
      </c>
      <c r="AB22">
        <v>427</v>
      </c>
    </row>
    <row r="23" spans="1:28" x14ac:dyDescent="0.25">
      <c r="A23" t="s">
        <v>27</v>
      </c>
      <c r="B23">
        <v>44800</v>
      </c>
      <c r="C23">
        <v>51200</v>
      </c>
      <c r="D23">
        <v>57600</v>
      </c>
      <c r="E23">
        <v>63900</v>
      </c>
      <c r="F23">
        <v>69100</v>
      </c>
      <c r="G23">
        <v>74200</v>
      </c>
      <c r="H23">
        <v>79300</v>
      </c>
      <c r="I23">
        <v>84400</v>
      </c>
      <c r="J23">
        <v>84400</v>
      </c>
      <c r="Q23" t="s">
        <v>27</v>
      </c>
      <c r="R23">
        <v>769</v>
      </c>
      <c r="S23">
        <v>864</v>
      </c>
      <c r="T23">
        <v>1107</v>
      </c>
      <c r="U23">
        <v>1380</v>
      </c>
      <c r="V23">
        <v>1500</v>
      </c>
      <c r="W23">
        <v>1725</v>
      </c>
      <c r="X23">
        <v>1950</v>
      </c>
      <c r="Y23">
        <v>2175</v>
      </c>
      <c r="Z23">
        <v>2400</v>
      </c>
      <c r="AA23">
        <v>576</v>
      </c>
      <c r="AB23">
        <v>442</v>
      </c>
    </row>
    <row r="24" spans="1:28" x14ac:dyDescent="0.25">
      <c r="A24" t="s">
        <v>28</v>
      </c>
      <c r="B24">
        <v>56200</v>
      </c>
      <c r="C24">
        <v>64200</v>
      </c>
      <c r="D24">
        <v>72200</v>
      </c>
      <c r="E24">
        <v>80200</v>
      </c>
      <c r="F24">
        <v>86700</v>
      </c>
      <c r="G24">
        <v>93100</v>
      </c>
      <c r="H24">
        <v>99500</v>
      </c>
      <c r="I24">
        <v>105900</v>
      </c>
      <c r="J24">
        <v>105900</v>
      </c>
      <c r="Q24" t="s">
        <v>28</v>
      </c>
      <c r="R24">
        <v>1023</v>
      </c>
      <c r="S24">
        <v>1083</v>
      </c>
      <c r="T24">
        <v>1339</v>
      </c>
      <c r="U24">
        <v>1752</v>
      </c>
      <c r="V24">
        <v>1920</v>
      </c>
      <c r="W24">
        <v>2208</v>
      </c>
      <c r="X24">
        <v>2496</v>
      </c>
      <c r="Y24">
        <v>2784</v>
      </c>
      <c r="Z24">
        <v>3072</v>
      </c>
      <c r="AA24">
        <v>766</v>
      </c>
      <c r="AB24">
        <v>535</v>
      </c>
    </row>
    <row r="25" spans="1:28" x14ac:dyDescent="0.25">
      <c r="A25" t="s">
        <v>29</v>
      </c>
      <c r="B25">
        <v>49500</v>
      </c>
      <c r="C25">
        <v>56500</v>
      </c>
      <c r="D25">
        <v>63600</v>
      </c>
      <c r="E25">
        <v>70600</v>
      </c>
      <c r="F25">
        <v>76300</v>
      </c>
      <c r="G25">
        <v>81900</v>
      </c>
      <c r="H25">
        <v>87600</v>
      </c>
      <c r="I25">
        <v>93200</v>
      </c>
      <c r="J25">
        <v>93200</v>
      </c>
      <c r="Q25" t="s">
        <v>29</v>
      </c>
      <c r="R25">
        <v>780</v>
      </c>
      <c r="S25">
        <v>907</v>
      </c>
      <c r="T25">
        <v>1195</v>
      </c>
      <c r="U25">
        <v>1588</v>
      </c>
      <c r="V25">
        <v>1702</v>
      </c>
      <c r="W25">
        <v>1957</v>
      </c>
      <c r="X25">
        <v>2212</v>
      </c>
      <c r="Y25">
        <v>2467</v>
      </c>
      <c r="Z25">
        <v>2724</v>
      </c>
      <c r="AA25">
        <v>585</v>
      </c>
      <c r="AB25">
        <v>477</v>
      </c>
    </row>
    <row r="26" spans="1:28" x14ac:dyDescent="0.25">
      <c r="A26" t="s">
        <v>30</v>
      </c>
      <c r="B26">
        <v>44800</v>
      </c>
      <c r="C26">
        <v>51200</v>
      </c>
      <c r="D26">
        <v>57600</v>
      </c>
      <c r="E26">
        <v>63900</v>
      </c>
      <c r="F26">
        <v>69100</v>
      </c>
      <c r="G26">
        <v>74200</v>
      </c>
      <c r="H26">
        <v>79300</v>
      </c>
      <c r="I26">
        <v>84400</v>
      </c>
      <c r="J26">
        <v>84400</v>
      </c>
      <c r="Q26" t="s">
        <v>30</v>
      </c>
      <c r="R26">
        <v>766</v>
      </c>
      <c r="S26">
        <v>906</v>
      </c>
      <c r="T26">
        <v>1176</v>
      </c>
      <c r="U26">
        <v>1534</v>
      </c>
      <c r="V26">
        <v>1596</v>
      </c>
      <c r="W26">
        <v>1834</v>
      </c>
      <c r="X26">
        <v>2074</v>
      </c>
      <c r="Y26">
        <v>2313</v>
      </c>
      <c r="Z26">
        <v>2553</v>
      </c>
      <c r="AA26">
        <v>574</v>
      </c>
      <c r="AB26">
        <v>469</v>
      </c>
    </row>
    <row r="27" spans="1:28" x14ac:dyDescent="0.25">
      <c r="A27" t="s">
        <v>31</v>
      </c>
      <c r="B27">
        <v>44800</v>
      </c>
      <c r="C27">
        <v>51200</v>
      </c>
      <c r="D27">
        <v>57600</v>
      </c>
      <c r="E27">
        <v>63900</v>
      </c>
      <c r="F27">
        <v>69100</v>
      </c>
      <c r="G27">
        <v>74200</v>
      </c>
      <c r="H27">
        <v>79300</v>
      </c>
      <c r="I27">
        <v>84400</v>
      </c>
      <c r="J27">
        <v>84400</v>
      </c>
      <c r="Q27" t="s">
        <v>31</v>
      </c>
      <c r="R27">
        <v>742</v>
      </c>
      <c r="S27">
        <v>844</v>
      </c>
      <c r="T27">
        <v>1069</v>
      </c>
      <c r="U27">
        <v>1389</v>
      </c>
      <c r="V27">
        <v>1674</v>
      </c>
      <c r="W27">
        <v>1924</v>
      </c>
      <c r="X27">
        <v>2175</v>
      </c>
      <c r="Y27">
        <v>2427</v>
      </c>
      <c r="Z27">
        <v>2677</v>
      </c>
      <c r="AA27">
        <v>556</v>
      </c>
      <c r="AB27">
        <v>427</v>
      </c>
    </row>
    <row r="28" spans="1:28" x14ac:dyDescent="0.25">
      <c r="A28" t="s">
        <v>32</v>
      </c>
      <c r="B28">
        <v>44800</v>
      </c>
      <c r="C28">
        <v>51200</v>
      </c>
      <c r="D28">
        <v>57600</v>
      </c>
      <c r="E28">
        <v>63900</v>
      </c>
      <c r="F28">
        <v>69100</v>
      </c>
      <c r="G28">
        <v>74200</v>
      </c>
      <c r="H28">
        <v>79300</v>
      </c>
      <c r="I28">
        <v>84400</v>
      </c>
      <c r="J28">
        <v>84400</v>
      </c>
      <c r="Q28" t="s">
        <v>32</v>
      </c>
      <c r="R28">
        <v>742</v>
      </c>
      <c r="S28">
        <v>892</v>
      </c>
      <c r="T28">
        <v>1069</v>
      </c>
      <c r="U28">
        <v>1543</v>
      </c>
      <c r="V28">
        <v>1878</v>
      </c>
      <c r="W28">
        <v>2158</v>
      </c>
      <c r="X28">
        <v>2440</v>
      </c>
      <c r="Y28">
        <v>2722</v>
      </c>
      <c r="Z28">
        <v>3004</v>
      </c>
      <c r="AA28">
        <v>556</v>
      </c>
      <c r="AB28">
        <v>427</v>
      </c>
    </row>
    <row r="29" spans="1:28" x14ac:dyDescent="0.25">
      <c r="A29" t="s">
        <v>33</v>
      </c>
      <c r="B29">
        <v>56700</v>
      </c>
      <c r="C29">
        <v>64800</v>
      </c>
      <c r="D29">
        <v>72900</v>
      </c>
      <c r="E29">
        <v>81000</v>
      </c>
      <c r="F29">
        <v>87500</v>
      </c>
      <c r="G29">
        <v>94000</v>
      </c>
      <c r="H29">
        <v>100500</v>
      </c>
      <c r="I29">
        <v>107000</v>
      </c>
      <c r="J29">
        <v>107000</v>
      </c>
      <c r="Q29" t="s">
        <v>33</v>
      </c>
      <c r="R29">
        <v>949</v>
      </c>
      <c r="S29">
        <v>1182</v>
      </c>
      <c r="T29">
        <v>1366</v>
      </c>
      <c r="U29">
        <v>1804</v>
      </c>
      <c r="V29">
        <v>2131</v>
      </c>
      <c r="W29">
        <v>2451</v>
      </c>
      <c r="X29">
        <v>2770</v>
      </c>
      <c r="Y29">
        <v>3090</v>
      </c>
      <c r="Z29">
        <v>3409</v>
      </c>
      <c r="AA29">
        <v>711</v>
      </c>
      <c r="AB29">
        <v>546</v>
      </c>
    </row>
    <row r="30" spans="1:28" x14ac:dyDescent="0.25">
      <c r="A30" t="s">
        <v>34</v>
      </c>
      <c r="B30">
        <v>44800</v>
      </c>
      <c r="C30">
        <v>51200</v>
      </c>
      <c r="D30">
        <v>57600</v>
      </c>
      <c r="E30">
        <v>63900</v>
      </c>
      <c r="F30">
        <v>69100</v>
      </c>
      <c r="G30">
        <v>74200</v>
      </c>
      <c r="H30">
        <v>79300</v>
      </c>
      <c r="I30">
        <v>84400</v>
      </c>
      <c r="J30">
        <v>84400</v>
      </c>
      <c r="Q30" t="s">
        <v>34</v>
      </c>
      <c r="R30">
        <v>697</v>
      </c>
      <c r="S30">
        <v>811</v>
      </c>
      <c r="T30">
        <v>1069</v>
      </c>
      <c r="U30">
        <v>1333</v>
      </c>
      <c r="V30">
        <v>1449</v>
      </c>
      <c r="W30">
        <v>1665</v>
      </c>
      <c r="X30">
        <v>1882</v>
      </c>
      <c r="Y30">
        <v>2100</v>
      </c>
      <c r="Z30">
        <v>2317</v>
      </c>
      <c r="AA30">
        <v>522</v>
      </c>
      <c r="AB30">
        <v>427</v>
      </c>
    </row>
    <row r="31" spans="1:28" x14ac:dyDescent="0.25">
      <c r="A31" t="s">
        <v>35</v>
      </c>
      <c r="B31">
        <v>44800</v>
      </c>
      <c r="C31">
        <v>51200</v>
      </c>
      <c r="D31">
        <v>57600</v>
      </c>
      <c r="E31">
        <v>63900</v>
      </c>
      <c r="F31">
        <v>69100</v>
      </c>
      <c r="G31">
        <v>74200</v>
      </c>
      <c r="H31">
        <v>79300</v>
      </c>
      <c r="I31">
        <v>84400</v>
      </c>
      <c r="J31">
        <v>84400</v>
      </c>
      <c r="Q31" t="s">
        <v>35</v>
      </c>
      <c r="R31">
        <v>810</v>
      </c>
      <c r="S31">
        <v>825</v>
      </c>
      <c r="T31">
        <v>1087</v>
      </c>
      <c r="U31">
        <v>1369</v>
      </c>
      <c r="V31">
        <v>1473</v>
      </c>
      <c r="W31">
        <v>1693</v>
      </c>
      <c r="X31">
        <v>1914</v>
      </c>
      <c r="Y31">
        <v>2134</v>
      </c>
      <c r="Z31">
        <v>2356</v>
      </c>
      <c r="AA31">
        <v>607</v>
      </c>
      <c r="AB31">
        <v>435</v>
      </c>
    </row>
    <row r="32" spans="1:28" x14ac:dyDescent="0.25">
      <c r="A32" t="s">
        <v>36</v>
      </c>
      <c r="B32">
        <v>44800</v>
      </c>
      <c r="C32">
        <v>51200</v>
      </c>
      <c r="D32">
        <v>57600</v>
      </c>
      <c r="E32">
        <v>63900</v>
      </c>
      <c r="F32">
        <v>69100</v>
      </c>
      <c r="G32">
        <v>74200</v>
      </c>
      <c r="H32">
        <v>79300</v>
      </c>
      <c r="I32">
        <v>84400</v>
      </c>
      <c r="J32">
        <v>84400</v>
      </c>
      <c r="Q32" t="s">
        <v>36</v>
      </c>
      <c r="R32">
        <v>706</v>
      </c>
      <c r="S32">
        <v>832</v>
      </c>
      <c r="T32">
        <v>1069</v>
      </c>
      <c r="U32">
        <v>1381</v>
      </c>
      <c r="V32">
        <v>1878</v>
      </c>
      <c r="W32">
        <v>2158</v>
      </c>
      <c r="X32">
        <v>2440</v>
      </c>
      <c r="Y32">
        <v>2722</v>
      </c>
      <c r="Z32">
        <v>3004</v>
      </c>
      <c r="AA32">
        <v>529</v>
      </c>
      <c r="AB32">
        <v>427</v>
      </c>
    </row>
    <row r="33" spans="1:28" x14ac:dyDescent="0.25">
      <c r="A33" t="s">
        <v>37</v>
      </c>
      <c r="B33">
        <v>44800</v>
      </c>
      <c r="C33">
        <v>51200</v>
      </c>
      <c r="D33">
        <v>57600</v>
      </c>
      <c r="E33">
        <v>63900</v>
      </c>
      <c r="F33">
        <v>69100</v>
      </c>
      <c r="G33">
        <v>74200</v>
      </c>
      <c r="H33">
        <v>79300</v>
      </c>
      <c r="I33">
        <v>84400</v>
      </c>
      <c r="J33">
        <v>84400</v>
      </c>
      <c r="Q33" t="s">
        <v>37</v>
      </c>
      <c r="R33">
        <v>816</v>
      </c>
      <c r="S33">
        <v>820</v>
      </c>
      <c r="T33">
        <v>1069</v>
      </c>
      <c r="U33">
        <v>1363</v>
      </c>
      <c r="V33">
        <v>1609</v>
      </c>
      <c r="W33">
        <v>1849</v>
      </c>
      <c r="X33">
        <v>2091</v>
      </c>
      <c r="Y33">
        <v>2332</v>
      </c>
      <c r="Z33">
        <v>2574</v>
      </c>
      <c r="AA33">
        <v>612</v>
      </c>
      <c r="AB33">
        <v>427</v>
      </c>
    </row>
    <row r="34" spans="1:28" x14ac:dyDescent="0.25">
      <c r="A34" t="s">
        <v>38</v>
      </c>
      <c r="B34">
        <v>56200</v>
      </c>
      <c r="C34">
        <v>64200</v>
      </c>
      <c r="D34">
        <v>72200</v>
      </c>
      <c r="E34">
        <v>80200</v>
      </c>
      <c r="F34">
        <v>86700</v>
      </c>
      <c r="G34">
        <v>93100</v>
      </c>
      <c r="H34">
        <v>99500</v>
      </c>
      <c r="I34">
        <v>105900</v>
      </c>
      <c r="J34">
        <v>105900</v>
      </c>
      <c r="Q34" t="s">
        <v>38</v>
      </c>
      <c r="R34">
        <v>1023</v>
      </c>
      <c r="S34">
        <v>1083</v>
      </c>
      <c r="T34">
        <v>1339</v>
      </c>
      <c r="U34">
        <v>1752</v>
      </c>
      <c r="V34">
        <v>1920</v>
      </c>
      <c r="W34">
        <v>2208</v>
      </c>
      <c r="X34">
        <v>2496</v>
      </c>
      <c r="Y34">
        <v>2784</v>
      </c>
      <c r="Z34">
        <v>3072</v>
      </c>
      <c r="AA34">
        <v>766</v>
      </c>
      <c r="AB34">
        <v>535</v>
      </c>
    </row>
    <row r="35" spans="1:28" x14ac:dyDescent="0.25">
      <c r="A35" t="s">
        <v>39</v>
      </c>
      <c r="B35">
        <v>45600</v>
      </c>
      <c r="C35">
        <v>52100</v>
      </c>
      <c r="D35">
        <v>58600</v>
      </c>
      <c r="E35">
        <v>65100</v>
      </c>
      <c r="F35">
        <v>70400</v>
      </c>
      <c r="G35">
        <v>75600</v>
      </c>
      <c r="H35">
        <v>80800</v>
      </c>
      <c r="I35">
        <v>86000</v>
      </c>
      <c r="J35">
        <v>86000</v>
      </c>
      <c r="Q35" t="s">
        <v>39</v>
      </c>
      <c r="R35">
        <v>868</v>
      </c>
      <c r="S35">
        <v>873</v>
      </c>
      <c r="T35">
        <v>1150</v>
      </c>
      <c r="U35">
        <v>1462</v>
      </c>
      <c r="V35">
        <v>1641</v>
      </c>
      <c r="W35">
        <v>1887</v>
      </c>
      <c r="X35">
        <v>2133</v>
      </c>
      <c r="Y35">
        <v>2379</v>
      </c>
      <c r="Z35">
        <v>2625</v>
      </c>
      <c r="AA35">
        <v>651</v>
      </c>
      <c r="AB35">
        <v>459</v>
      </c>
    </row>
    <row r="36" spans="1:28" x14ac:dyDescent="0.25">
      <c r="A36" t="s">
        <v>40</v>
      </c>
      <c r="B36">
        <v>44800</v>
      </c>
      <c r="C36">
        <v>51200</v>
      </c>
      <c r="D36">
        <v>57600</v>
      </c>
      <c r="E36">
        <v>63900</v>
      </c>
      <c r="F36">
        <v>69100</v>
      </c>
      <c r="G36">
        <v>74200</v>
      </c>
      <c r="H36">
        <v>79300</v>
      </c>
      <c r="I36">
        <v>84400</v>
      </c>
      <c r="J36">
        <v>84400</v>
      </c>
      <c r="Q36" t="s">
        <v>40</v>
      </c>
      <c r="R36">
        <v>697</v>
      </c>
      <c r="S36">
        <v>939</v>
      </c>
      <c r="T36">
        <v>1069</v>
      </c>
      <c r="U36">
        <v>1365</v>
      </c>
      <c r="V36">
        <v>1878</v>
      </c>
      <c r="W36">
        <v>2158</v>
      </c>
      <c r="X36">
        <v>2440</v>
      </c>
      <c r="Y36">
        <v>2722</v>
      </c>
      <c r="Z36">
        <v>3004</v>
      </c>
      <c r="AA36">
        <v>522</v>
      </c>
      <c r="AB36">
        <v>427</v>
      </c>
    </row>
    <row r="37" spans="1:28" x14ac:dyDescent="0.25">
      <c r="A37" t="s">
        <v>41</v>
      </c>
      <c r="B37">
        <v>44800</v>
      </c>
      <c r="C37">
        <v>51200</v>
      </c>
      <c r="D37">
        <v>57600</v>
      </c>
      <c r="E37">
        <v>63900</v>
      </c>
      <c r="F37">
        <v>69100</v>
      </c>
      <c r="G37">
        <v>74200</v>
      </c>
      <c r="H37">
        <v>79300</v>
      </c>
      <c r="I37">
        <v>84400</v>
      </c>
      <c r="J37">
        <v>84400</v>
      </c>
      <c r="Q37" t="s">
        <v>41</v>
      </c>
      <c r="R37">
        <v>741</v>
      </c>
      <c r="S37">
        <v>867</v>
      </c>
      <c r="T37">
        <v>1069</v>
      </c>
      <c r="U37">
        <v>1447</v>
      </c>
      <c r="V37">
        <v>1878</v>
      </c>
      <c r="W37">
        <v>2158</v>
      </c>
      <c r="X37">
        <v>2440</v>
      </c>
      <c r="Y37">
        <v>2722</v>
      </c>
      <c r="Z37">
        <v>3004</v>
      </c>
      <c r="AA37">
        <v>555</v>
      </c>
      <c r="AB37">
        <v>427</v>
      </c>
    </row>
    <row r="38" spans="1:28" x14ac:dyDescent="0.25">
      <c r="A38" t="s">
        <v>42</v>
      </c>
      <c r="B38">
        <v>46200</v>
      </c>
      <c r="C38">
        <v>52800</v>
      </c>
      <c r="D38">
        <v>59400</v>
      </c>
      <c r="E38">
        <v>65900</v>
      </c>
      <c r="F38">
        <v>71200</v>
      </c>
      <c r="G38">
        <v>76500</v>
      </c>
      <c r="H38">
        <v>81800</v>
      </c>
      <c r="I38">
        <v>87000</v>
      </c>
      <c r="J38">
        <v>87000</v>
      </c>
      <c r="Q38" t="s">
        <v>42</v>
      </c>
      <c r="R38">
        <v>826</v>
      </c>
      <c r="S38">
        <v>886</v>
      </c>
      <c r="T38">
        <v>1080</v>
      </c>
      <c r="U38">
        <v>1468</v>
      </c>
      <c r="V38">
        <v>1644</v>
      </c>
      <c r="W38">
        <v>1890</v>
      </c>
      <c r="X38">
        <v>2136</v>
      </c>
      <c r="Y38">
        <v>2383</v>
      </c>
      <c r="Z38">
        <v>2629</v>
      </c>
      <c r="AA38">
        <v>619</v>
      </c>
      <c r="AB38">
        <v>432</v>
      </c>
    </row>
    <row r="39" spans="1:28" x14ac:dyDescent="0.25">
      <c r="A39" t="s">
        <v>43</v>
      </c>
      <c r="B39">
        <v>46500</v>
      </c>
      <c r="C39">
        <v>53200</v>
      </c>
      <c r="D39">
        <v>59800</v>
      </c>
      <c r="E39">
        <v>66400</v>
      </c>
      <c r="F39">
        <v>71800</v>
      </c>
      <c r="G39">
        <v>77100</v>
      </c>
      <c r="H39">
        <v>82400</v>
      </c>
      <c r="I39">
        <v>87700</v>
      </c>
      <c r="J39">
        <v>87700</v>
      </c>
      <c r="Q39" t="s">
        <v>43</v>
      </c>
      <c r="R39">
        <v>916</v>
      </c>
      <c r="S39">
        <v>1002</v>
      </c>
      <c r="T39">
        <v>1194</v>
      </c>
      <c r="U39">
        <v>1534</v>
      </c>
      <c r="V39">
        <v>1687</v>
      </c>
      <c r="W39">
        <v>1939</v>
      </c>
      <c r="X39">
        <v>2193</v>
      </c>
      <c r="Y39">
        <v>2446</v>
      </c>
      <c r="Z39">
        <v>2700</v>
      </c>
      <c r="AA39">
        <v>687</v>
      </c>
      <c r="AB39">
        <v>477</v>
      </c>
    </row>
    <row r="40" spans="1:28" x14ac:dyDescent="0.25">
      <c r="A40" t="s">
        <v>44</v>
      </c>
      <c r="B40">
        <v>55300</v>
      </c>
      <c r="C40">
        <v>63200</v>
      </c>
      <c r="D40">
        <v>71100</v>
      </c>
      <c r="E40">
        <v>79000</v>
      </c>
      <c r="F40">
        <v>85400</v>
      </c>
      <c r="G40">
        <v>91700</v>
      </c>
      <c r="H40">
        <v>98000</v>
      </c>
      <c r="I40">
        <v>104300</v>
      </c>
      <c r="J40">
        <v>104300</v>
      </c>
      <c r="Q40" t="s">
        <v>44</v>
      </c>
      <c r="R40">
        <v>868</v>
      </c>
      <c r="S40">
        <v>1017</v>
      </c>
      <c r="T40">
        <v>1258</v>
      </c>
      <c r="U40">
        <v>1705</v>
      </c>
      <c r="V40">
        <v>1821</v>
      </c>
      <c r="W40">
        <v>2094</v>
      </c>
      <c r="X40">
        <v>2367</v>
      </c>
      <c r="Y40">
        <v>2640</v>
      </c>
      <c r="Z40">
        <v>2913</v>
      </c>
      <c r="AA40">
        <v>651</v>
      </c>
      <c r="AB40">
        <v>502</v>
      </c>
    </row>
    <row r="41" spans="1:28" x14ac:dyDescent="0.25">
      <c r="A41" t="s">
        <v>45</v>
      </c>
      <c r="B41">
        <v>44800</v>
      </c>
      <c r="C41">
        <v>51200</v>
      </c>
      <c r="D41">
        <v>57600</v>
      </c>
      <c r="E41">
        <v>63900</v>
      </c>
      <c r="F41">
        <v>69100</v>
      </c>
      <c r="G41">
        <v>74200</v>
      </c>
      <c r="H41">
        <v>79300</v>
      </c>
      <c r="I41">
        <v>84400</v>
      </c>
      <c r="J41">
        <v>84400</v>
      </c>
      <c r="Q41" t="s">
        <v>45</v>
      </c>
      <c r="R41">
        <v>697</v>
      </c>
      <c r="S41">
        <v>811</v>
      </c>
      <c r="T41">
        <v>1069</v>
      </c>
      <c r="U41">
        <v>1437</v>
      </c>
      <c r="V41">
        <v>1548</v>
      </c>
      <c r="W41">
        <v>1779</v>
      </c>
      <c r="X41">
        <v>2011</v>
      </c>
      <c r="Y41">
        <v>2244</v>
      </c>
      <c r="Z41">
        <v>2476</v>
      </c>
      <c r="AA41">
        <v>522</v>
      </c>
      <c r="AB41">
        <v>427</v>
      </c>
    </row>
    <row r="42" spans="1:28" x14ac:dyDescent="0.25">
      <c r="A42" t="s">
        <v>46</v>
      </c>
      <c r="B42">
        <v>56200</v>
      </c>
      <c r="C42">
        <v>64200</v>
      </c>
      <c r="D42">
        <v>72200</v>
      </c>
      <c r="E42">
        <v>80200</v>
      </c>
      <c r="F42">
        <v>86700</v>
      </c>
      <c r="G42">
        <v>93100</v>
      </c>
      <c r="H42">
        <v>99500</v>
      </c>
      <c r="I42">
        <v>105900</v>
      </c>
      <c r="J42">
        <v>105900</v>
      </c>
      <c r="Q42" t="s">
        <v>46</v>
      </c>
      <c r="R42">
        <v>1029</v>
      </c>
      <c r="S42">
        <v>1183</v>
      </c>
      <c r="T42">
        <v>1443</v>
      </c>
      <c r="U42">
        <v>1944</v>
      </c>
      <c r="V42">
        <v>2221</v>
      </c>
      <c r="W42">
        <v>2554</v>
      </c>
      <c r="X42">
        <v>2887</v>
      </c>
      <c r="Y42">
        <v>3220</v>
      </c>
      <c r="Z42">
        <v>3553</v>
      </c>
      <c r="AA42">
        <v>771</v>
      </c>
      <c r="AB42">
        <v>576</v>
      </c>
    </row>
    <row r="43" spans="1:28" x14ac:dyDescent="0.25">
      <c r="A43" t="s">
        <v>47</v>
      </c>
      <c r="B43">
        <v>44800</v>
      </c>
      <c r="C43">
        <v>51200</v>
      </c>
      <c r="D43">
        <v>57600</v>
      </c>
      <c r="E43">
        <v>63900</v>
      </c>
      <c r="F43">
        <v>69100</v>
      </c>
      <c r="G43">
        <v>74200</v>
      </c>
      <c r="H43">
        <v>79300</v>
      </c>
      <c r="I43">
        <v>84400</v>
      </c>
      <c r="J43">
        <v>84400</v>
      </c>
      <c r="Q43" t="s">
        <v>47</v>
      </c>
      <c r="R43">
        <v>742</v>
      </c>
      <c r="S43">
        <v>822</v>
      </c>
      <c r="T43">
        <v>1069</v>
      </c>
      <c r="U43">
        <v>1501</v>
      </c>
      <c r="V43">
        <v>1506</v>
      </c>
      <c r="W43">
        <v>1731</v>
      </c>
      <c r="X43">
        <v>1957</v>
      </c>
      <c r="Y43">
        <v>2182</v>
      </c>
      <c r="Z43">
        <v>2409</v>
      </c>
      <c r="AA43">
        <v>556</v>
      </c>
      <c r="AB43">
        <v>427</v>
      </c>
    </row>
    <row r="44" spans="1:28" x14ac:dyDescent="0.25">
      <c r="A44" t="s">
        <v>48</v>
      </c>
      <c r="B44">
        <v>44800</v>
      </c>
      <c r="C44">
        <v>51200</v>
      </c>
      <c r="D44">
        <v>57600</v>
      </c>
      <c r="E44">
        <v>63900</v>
      </c>
      <c r="F44">
        <v>69100</v>
      </c>
      <c r="G44">
        <v>74200</v>
      </c>
      <c r="H44">
        <v>79300</v>
      </c>
      <c r="I44">
        <v>84400</v>
      </c>
      <c r="J44">
        <v>84400</v>
      </c>
      <c r="Q44" t="s">
        <v>48</v>
      </c>
      <c r="R44">
        <v>742</v>
      </c>
      <c r="S44">
        <v>811</v>
      </c>
      <c r="T44">
        <v>1069</v>
      </c>
      <c r="U44">
        <v>1333</v>
      </c>
      <c r="V44">
        <v>1449</v>
      </c>
      <c r="W44">
        <v>1665</v>
      </c>
      <c r="X44">
        <v>1882</v>
      </c>
      <c r="Y44">
        <v>2100</v>
      </c>
      <c r="Z44">
        <v>2317</v>
      </c>
      <c r="AA44">
        <v>556</v>
      </c>
      <c r="AB44">
        <v>427</v>
      </c>
    </row>
    <row r="45" spans="1:28" x14ac:dyDescent="0.25">
      <c r="A45" t="s">
        <v>49</v>
      </c>
      <c r="B45">
        <v>55000</v>
      </c>
      <c r="C45">
        <v>62800</v>
      </c>
      <c r="D45">
        <v>70700</v>
      </c>
      <c r="E45">
        <v>78500</v>
      </c>
      <c r="F45">
        <v>84800</v>
      </c>
      <c r="G45">
        <v>91100</v>
      </c>
      <c r="H45">
        <v>97400</v>
      </c>
      <c r="I45">
        <v>103700</v>
      </c>
      <c r="J45">
        <v>103700</v>
      </c>
      <c r="Q45" t="s">
        <v>49</v>
      </c>
      <c r="R45">
        <v>958</v>
      </c>
      <c r="S45">
        <v>1146</v>
      </c>
      <c r="T45">
        <v>1465</v>
      </c>
      <c r="U45">
        <v>1899</v>
      </c>
      <c r="V45">
        <v>2064</v>
      </c>
      <c r="W45">
        <v>2373</v>
      </c>
      <c r="X45">
        <v>2682</v>
      </c>
      <c r="Y45">
        <v>2992</v>
      </c>
      <c r="Z45">
        <v>3301</v>
      </c>
      <c r="AA45">
        <v>718</v>
      </c>
      <c r="AB45">
        <v>585</v>
      </c>
    </row>
    <row r="46" spans="1:28" x14ac:dyDescent="0.25">
      <c r="A46" t="s">
        <v>50</v>
      </c>
      <c r="B46">
        <v>55100</v>
      </c>
      <c r="C46">
        <v>62900</v>
      </c>
      <c r="D46">
        <v>70800</v>
      </c>
      <c r="E46">
        <v>78600</v>
      </c>
      <c r="F46">
        <v>84900</v>
      </c>
      <c r="G46">
        <v>91200</v>
      </c>
      <c r="H46">
        <v>97500</v>
      </c>
      <c r="I46">
        <v>103800</v>
      </c>
      <c r="J46">
        <v>103800</v>
      </c>
      <c r="Q46" t="s">
        <v>50</v>
      </c>
      <c r="R46">
        <v>973</v>
      </c>
      <c r="S46">
        <v>985</v>
      </c>
      <c r="T46">
        <v>1185</v>
      </c>
      <c r="U46">
        <v>1606</v>
      </c>
      <c r="V46">
        <v>2001</v>
      </c>
      <c r="W46">
        <v>2301</v>
      </c>
      <c r="X46">
        <v>2601</v>
      </c>
      <c r="Y46">
        <v>2901</v>
      </c>
      <c r="Z46">
        <v>3201</v>
      </c>
      <c r="AA46">
        <v>729</v>
      </c>
      <c r="AB46">
        <v>474</v>
      </c>
    </row>
    <row r="47" spans="1:28" x14ac:dyDescent="0.25">
      <c r="A47" t="s">
        <v>51</v>
      </c>
      <c r="B47">
        <v>49100</v>
      </c>
      <c r="C47">
        <v>56100</v>
      </c>
      <c r="D47">
        <v>63100</v>
      </c>
      <c r="E47">
        <v>70100</v>
      </c>
      <c r="F47">
        <v>75800</v>
      </c>
      <c r="G47">
        <v>81400</v>
      </c>
      <c r="H47">
        <v>87000</v>
      </c>
      <c r="I47">
        <v>92600</v>
      </c>
      <c r="J47">
        <v>92600</v>
      </c>
      <c r="Q47" t="s">
        <v>51</v>
      </c>
      <c r="R47">
        <v>721</v>
      </c>
      <c r="S47">
        <v>840</v>
      </c>
      <c r="T47">
        <v>1107</v>
      </c>
      <c r="U47">
        <v>1449</v>
      </c>
      <c r="V47">
        <v>1566</v>
      </c>
      <c r="W47">
        <v>1800</v>
      </c>
      <c r="X47">
        <v>2035</v>
      </c>
      <c r="Y47">
        <v>2269</v>
      </c>
      <c r="Z47">
        <v>2505</v>
      </c>
      <c r="AA47">
        <v>540</v>
      </c>
      <c r="AB47">
        <v>442</v>
      </c>
    </row>
    <row r="48" spans="1:28" x14ac:dyDescent="0.25">
      <c r="A48" t="s">
        <v>52</v>
      </c>
      <c r="B48">
        <v>71200</v>
      </c>
      <c r="C48">
        <v>81400</v>
      </c>
      <c r="D48">
        <v>91600</v>
      </c>
      <c r="E48">
        <v>101700</v>
      </c>
      <c r="F48">
        <v>109900</v>
      </c>
      <c r="G48">
        <v>118000</v>
      </c>
      <c r="H48">
        <v>126200</v>
      </c>
      <c r="I48">
        <v>134300</v>
      </c>
      <c r="J48">
        <v>134300</v>
      </c>
      <c r="Q48" t="s">
        <v>52</v>
      </c>
      <c r="R48">
        <v>985</v>
      </c>
      <c r="S48">
        <v>1201</v>
      </c>
      <c r="T48">
        <v>1510</v>
      </c>
      <c r="U48">
        <v>2055</v>
      </c>
      <c r="V48">
        <v>2394</v>
      </c>
      <c r="W48">
        <v>2752</v>
      </c>
      <c r="X48">
        <v>3111</v>
      </c>
      <c r="Y48">
        <v>3471</v>
      </c>
      <c r="Z48">
        <v>3829</v>
      </c>
      <c r="AA48">
        <v>738</v>
      </c>
      <c r="AB48">
        <v>603</v>
      </c>
    </row>
    <row r="49" spans="1:28" x14ac:dyDescent="0.25">
      <c r="A49" t="s">
        <v>53</v>
      </c>
      <c r="B49">
        <v>44800</v>
      </c>
      <c r="C49">
        <v>51200</v>
      </c>
      <c r="D49">
        <v>57600</v>
      </c>
      <c r="E49">
        <v>63900</v>
      </c>
      <c r="F49">
        <v>69100</v>
      </c>
      <c r="G49">
        <v>74200</v>
      </c>
      <c r="H49">
        <v>79300</v>
      </c>
      <c r="I49">
        <v>84400</v>
      </c>
      <c r="J49">
        <v>84400</v>
      </c>
      <c r="Q49" t="s">
        <v>53</v>
      </c>
      <c r="R49">
        <v>742</v>
      </c>
      <c r="S49">
        <v>939</v>
      </c>
      <c r="T49">
        <v>1069</v>
      </c>
      <c r="U49">
        <v>1464</v>
      </c>
      <c r="V49">
        <v>1495</v>
      </c>
      <c r="W49">
        <v>1719</v>
      </c>
      <c r="X49">
        <v>1944</v>
      </c>
      <c r="Y49">
        <v>2167</v>
      </c>
      <c r="Z49">
        <v>2392</v>
      </c>
      <c r="AA49">
        <v>556</v>
      </c>
      <c r="AB49">
        <v>427</v>
      </c>
    </row>
    <row r="50" spans="1:28" x14ac:dyDescent="0.25">
      <c r="A50" t="s">
        <v>54</v>
      </c>
      <c r="B50">
        <v>44800</v>
      </c>
      <c r="C50">
        <v>51200</v>
      </c>
      <c r="D50">
        <v>57600</v>
      </c>
      <c r="E50">
        <v>63900</v>
      </c>
      <c r="F50">
        <v>69100</v>
      </c>
      <c r="G50">
        <v>74200</v>
      </c>
      <c r="H50">
        <v>79300</v>
      </c>
      <c r="I50">
        <v>84400</v>
      </c>
      <c r="J50">
        <v>84400</v>
      </c>
      <c r="Q50" t="s">
        <v>54</v>
      </c>
      <c r="R50">
        <v>742</v>
      </c>
      <c r="S50">
        <v>931</v>
      </c>
      <c r="T50">
        <v>1069</v>
      </c>
      <c r="U50">
        <v>1396</v>
      </c>
      <c r="V50">
        <v>1785</v>
      </c>
      <c r="W50">
        <v>2052</v>
      </c>
      <c r="X50">
        <v>2320</v>
      </c>
      <c r="Y50">
        <v>2587</v>
      </c>
      <c r="Z50">
        <v>2856</v>
      </c>
      <c r="AA50">
        <v>556</v>
      </c>
      <c r="AB50">
        <v>427</v>
      </c>
    </row>
    <row r="51" spans="1:28" x14ac:dyDescent="0.25">
      <c r="A51" t="s">
        <v>55</v>
      </c>
      <c r="B51">
        <v>55000</v>
      </c>
      <c r="C51">
        <v>62800</v>
      </c>
      <c r="D51">
        <v>70700</v>
      </c>
      <c r="E51">
        <v>78500</v>
      </c>
      <c r="F51">
        <v>84800</v>
      </c>
      <c r="G51">
        <v>91100</v>
      </c>
      <c r="H51">
        <v>97400</v>
      </c>
      <c r="I51">
        <v>103700</v>
      </c>
      <c r="J51">
        <v>103700</v>
      </c>
      <c r="Q51" t="s">
        <v>55</v>
      </c>
      <c r="R51">
        <v>958</v>
      </c>
      <c r="S51">
        <v>1146</v>
      </c>
      <c r="T51">
        <v>1465</v>
      </c>
      <c r="U51">
        <v>1899</v>
      </c>
      <c r="V51">
        <v>2064</v>
      </c>
      <c r="W51">
        <v>2373</v>
      </c>
      <c r="X51">
        <v>2682</v>
      </c>
      <c r="Y51">
        <v>2992</v>
      </c>
      <c r="Z51">
        <v>3301</v>
      </c>
      <c r="AA51">
        <v>718</v>
      </c>
      <c r="AB51">
        <v>585</v>
      </c>
    </row>
    <row r="52" spans="1:28" x14ac:dyDescent="0.25">
      <c r="A52" t="s">
        <v>56</v>
      </c>
      <c r="B52">
        <v>44800</v>
      </c>
      <c r="C52">
        <v>51200</v>
      </c>
      <c r="D52">
        <v>57600</v>
      </c>
      <c r="E52">
        <v>63900</v>
      </c>
      <c r="F52">
        <v>69100</v>
      </c>
      <c r="G52">
        <v>74200</v>
      </c>
      <c r="H52">
        <v>79300</v>
      </c>
      <c r="I52">
        <v>84400</v>
      </c>
      <c r="J52">
        <v>84400</v>
      </c>
      <c r="Q52" t="s">
        <v>56</v>
      </c>
      <c r="R52">
        <v>742</v>
      </c>
      <c r="S52">
        <v>811</v>
      </c>
      <c r="T52">
        <v>1069</v>
      </c>
      <c r="U52">
        <v>1419</v>
      </c>
      <c r="V52">
        <v>1449</v>
      </c>
      <c r="W52">
        <v>1665</v>
      </c>
      <c r="X52">
        <v>1882</v>
      </c>
      <c r="Y52">
        <v>2100</v>
      </c>
      <c r="Z52">
        <v>2317</v>
      </c>
      <c r="AA52">
        <v>556</v>
      </c>
      <c r="AB52">
        <v>427</v>
      </c>
    </row>
    <row r="53" spans="1:28" x14ac:dyDescent="0.25">
      <c r="A53" t="s">
        <v>57</v>
      </c>
      <c r="B53">
        <v>46100</v>
      </c>
      <c r="C53">
        <v>52700</v>
      </c>
      <c r="D53">
        <v>59300</v>
      </c>
      <c r="E53">
        <v>65800</v>
      </c>
      <c r="F53">
        <v>71100</v>
      </c>
      <c r="G53">
        <v>76400</v>
      </c>
      <c r="H53">
        <v>81600</v>
      </c>
      <c r="I53">
        <v>86900</v>
      </c>
      <c r="J53">
        <v>86900</v>
      </c>
      <c r="Q53" t="s">
        <v>57</v>
      </c>
      <c r="R53">
        <v>736</v>
      </c>
      <c r="S53">
        <v>858</v>
      </c>
      <c r="T53">
        <v>1129</v>
      </c>
      <c r="U53">
        <v>1407</v>
      </c>
      <c r="V53">
        <v>1602</v>
      </c>
      <c r="W53">
        <v>1842</v>
      </c>
      <c r="X53">
        <v>2082</v>
      </c>
      <c r="Y53">
        <v>2322</v>
      </c>
      <c r="Z53">
        <v>2562</v>
      </c>
      <c r="AA53">
        <v>552</v>
      </c>
      <c r="AB53">
        <v>451</v>
      </c>
    </row>
    <row r="54" spans="1:28" x14ac:dyDescent="0.25">
      <c r="A54" t="s">
        <v>58</v>
      </c>
      <c r="B54">
        <v>44800</v>
      </c>
      <c r="C54">
        <v>51200</v>
      </c>
      <c r="D54">
        <v>57600</v>
      </c>
      <c r="E54">
        <v>63900</v>
      </c>
      <c r="F54">
        <v>69100</v>
      </c>
      <c r="G54">
        <v>74200</v>
      </c>
      <c r="H54">
        <v>79300</v>
      </c>
      <c r="I54">
        <v>84400</v>
      </c>
      <c r="J54">
        <v>84400</v>
      </c>
      <c r="Q54" t="s">
        <v>58</v>
      </c>
      <c r="R54">
        <v>759</v>
      </c>
      <c r="S54">
        <v>825</v>
      </c>
      <c r="T54">
        <v>1086</v>
      </c>
      <c r="U54">
        <v>1357</v>
      </c>
      <c r="V54">
        <v>1471</v>
      </c>
      <c r="W54">
        <v>1692</v>
      </c>
      <c r="X54">
        <v>1912</v>
      </c>
      <c r="Y54">
        <v>2133</v>
      </c>
      <c r="Z54">
        <v>2353</v>
      </c>
      <c r="AA54">
        <v>568</v>
      </c>
      <c r="AB54">
        <v>433</v>
      </c>
    </row>
    <row r="55" spans="1:28" x14ac:dyDescent="0.25">
      <c r="A55" t="s">
        <v>59</v>
      </c>
      <c r="B55">
        <v>44800</v>
      </c>
      <c r="C55">
        <v>51200</v>
      </c>
      <c r="D55">
        <v>57600</v>
      </c>
      <c r="E55">
        <v>63900</v>
      </c>
      <c r="F55">
        <v>69100</v>
      </c>
      <c r="G55">
        <v>74200</v>
      </c>
      <c r="H55">
        <v>79300</v>
      </c>
      <c r="I55">
        <v>84400</v>
      </c>
      <c r="J55">
        <v>84400</v>
      </c>
      <c r="Q55" t="s">
        <v>59</v>
      </c>
      <c r="R55">
        <v>913</v>
      </c>
      <c r="S55">
        <v>918</v>
      </c>
      <c r="T55">
        <v>1069</v>
      </c>
      <c r="U55">
        <v>1372</v>
      </c>
      <c r="V55">
        <v>1449</v>
      </c>
      <c r="W55">
        <v>1665</v>
      </c>
      <c r="X55">
        <v>1882</v>
      </c>
      <c r="Y55">
        <v>2100</v>
      </c>
      <c r="Z55">
        <v>2317</v>
      </c>
      <c r="AA55">
        <v>684</v>
      </c>
      <c r="AB55">
        <v>427</v>
      </c>
    </row>
    <row r="56" spans="1:28" x14ac:dyDescent="0.25">
      <c r="A56" t="s">
        <v>60</v>
      </c>
      <c r="B56">
        <v>44800</v>
      </c>
      <c r="C56">
        <v>51200</v>
      </c>
      <c r="D56">
        <v>57600</v>
      </c>
      <c r="E56">
        <v>63900</v>
      </c>
      <c r="F56">
        <v>69100</v>
      </c>
      <c r="G56">
        <v>74200</v>
      </c>
      <c r="H56">
        <v>79300</v>
      </c>
      <c r="I56">
        <v>84400</v>
      </c>
      <c r="J56">
        <v>84400</v>
      </c>
      <c r="Q56" t="s">
        <v>60</v>
      </c>
      <c r="R56">
        <v>742</v>
      </c>
      <c r="S56">
        <v>928</v>
      </c>
      <c r="T56">
        <v>1069</v>
      </c>
      <c r="U56">
        <v>1461</v>
      </c>
      <c r="V56">
        <v>1467</v>
      </c>
      <c r="W56">
        <v>1686</v>
      </c>
      <c r="X56">
        <v>1906</v>
      </c>
      <c r="Y56">
        <v>2127</v>
      </c>
      <c r="Z56">
        <v>2346</v>
      </c>
      <c r="AA56">
        <v>556</v>
      </c>
      <c r="AB56">
        <v>427</v>
      </c>
    </row>
    <row r="57" spans="1:28" x14ac:dyDescent="0.25">
      <c r="A57" t="s">
        <v>61</v>
      </c>
      <c r="B57">
        <v>56400</v>
      </c>
      <c r="C57">
        <v>64400</v>
      </c>
      <c r="D57">
        <v>72500</v>
      </c>
      <c r="E57">
        <v>80500</v>
      </c>
      <c r="F57">
        <v>87000</v>
      </c>
      <c r="G57">
        <v>93400</v>
      </c>
      <c r="H57">
        <v>99900</v>
      </c>
      <c r="I57">
        <v>106300</v>
      </c>
      <c r="J57">
        <v>106300</v>
      </c>
      <c r="Q57" t="s">
        <v>61</v>
      </c>
      <c r="R57">
        <v>787</v>
      </c>
      <c r="S57">
        <v>916</v>
      </c>
      <c r="T57">
        <v>1207</v>
      </c>
      <c r="U57">
        <v>1713</v>
      </c>
      <c r="V57">
        <v>1929</v>
      </c>
      <c r="W57">
        <v>2217</v>
      </c>
      <c r="X57">
        <v>2506</v>
      </c>
      <c r="Y57">
        <v>2796</v>
      </c>
      <c r="Z57">
        <v>3085</v>
      </c>
      <c r="AA57">
        <v>589</v>
      </c>
      <c r="AB57">
        <v>483</v>
      </c>
    </row>
    <row r="58" spans="1:28" x14ac:dyDescent="0.25">
      <c r="A58" t="s">
        <v>62</v>
      </c>
      <c r="B58">
        <v>44800</v>
      </c>
      <c r="C58">
        <v>51200</v>
      </c>
      <c r="D58">
        <v>57600</v>
      </c>
      <c r="E58">
        <v>63900</v>
      </c>
      <c r="F58">
        <v>69100</v>
      </c>
      <c r="G58">
        <v>74200</v>
      </c>
      <c r="H58">
        <v>79300</v>
      </c>
      <c r="I58">
        <v>84400</v>
      </c>
      <c r="J58">
        <v>84400</v>
      </c>
      <c r="Q58" t="s">
        <v>62</v>
      </c>
      <c r="R58">
        <v>778</v>
      </c>
      <c r="S58">
        <v>850</v>
      </c>
      <c r="T58">
        <v>1120</v>
      </c>
      <c r="U58">
        <v>1396</v>
      </c>
      <c r="V58">
        <v>1518</v>
      </c>
      <c r="W58">
        <v>1744</v>
      </c>
      <c r="X58">
        <v>1972</v>
      </c>
      <c r="Y58">
        <v>2200</v>
      </c>
      <c r="Z58">
        <v>2428</v>
      </c>
      <c r="AA58">
        <v>583</v>
      </c>
      <c r="AB58">
        <v>447</v>
      </c>
    </row>
    <row r="59" spans="1:28" x14ac:dyDescent="0.25">
      <c r="A59" t="s">
        <v>63</v>
      </c>
      <c r="B59">
        <v>56500</v>
      </c>
      <c r="C59">
        <v>64500</v>
      </c>
      <c r="D59">
        <v>72600</v>
      </c>
      <c r="E59">
        <v>80600</v>
      </c>
      <c r="F59">
        <v>87100</v>
      </c>
      <c r="G59">
        <v>93500</v>
      </c>
      <c r="H59">
        <v>100000</v>
      </c>
      <c r="I59">
        <v>106400</v>
      </c>
      <c r="J59">
        <v>106400</v>
      </c>
      <c r="Q59" t="s">
        <v>63</v>
      </c>
      <c r="R59">
        <v>934</v>
      </c>
      <c r="S59">
        <v>984</v>
      </c>
      <c r="T59">
        <v>1275</v>
      </c>
      <c r="U59">
        <v>1725</v>
      </c>
      <c r="V59">
        <v>1731</v>
      </c>
      <c r="W59">
        <v>1990</v>
      </c>
      <c r="X59">
        <v>2250</v>
      </c>
      <c r="Y59">
        <v>2509</v>
      </c>
      <c r="Z59">
        <v>2769</v>
      </c>
      <c r="AA59">
        <v>700</v>
      </c>
      <c r="AB59">
        <v>510</v>
      </c>
    </row>
    <row r="60" spans="1:28" x14ac:dyDescent="0.25">
      <c r="A60" t="s">
        <v>64</v>
      </c>
      <c r="B60">
        <v>44800</v>
      </c>
      <c r="C60">
        <v>51200</v>
      </c>
      <c r="D60">
        <v>57600</v>
      </c>
      <c r="E60">
        <v>63900</v>
      </c>
      <c r="F60">
        <v>69100</v>
      </c>
      <c r="G60">
        <v>74200</v>
      </c>
      <c r="H60">
        <v>79300</v>
      </c>
      <c r="I60">
        <v>84400</v>
      </c>
      <c r="J60">
        <v>84400</v>
      </c>
      <c r="Q60" t="s">
        <v>64</v>
      </c>
      <c r="R60">
        <v>892</v>
      </c>
      <c r="S60">
        <v>897</v>
      </c>
      <c r="T60">
        <v>1122</v>
      </c>
      <c r="U60">
        <v>1453</v>
      </c>
      <c r="V60">
        <v>1827</v>
      </c>
      <c r="W60">
        <v>2100</v>
      </c>
      <c r="X60">
        <v>2374</v>
      </c>
      <c r="Y60">
        <v>2649</v>
      </c>
      <c r="Z60">
        <v>2922</v>
      </c>
      <c r="AA60">
        <v>669</v>
      </c>
      <c r="AB60">
        <v>448</v>
      </c>
    </row>
    <row r="61" spans="1:28" x14ac:dyDescent="0.25">
      <c r="A61" t="s">
        <v>65</v>
      </c>
      <c r="B61">
        <v>44800</v>
      </c>
      <c r="C61">
        <v>51200</v>
      </c>
      <c r="D61">
        <v>57600</v>
      </c>
      <c r="E61">
        <v>63900</v>
      </c>
      <c r="F61">
        <v>69100</v>
      </c>
      <c r="G61">
        <v>74200</v>
      </c>
      <c r="H61">
        <v>79300</v>
      </c>
      <c r="I61">
        <v>84400</v>
      </c>
      <c r="J61">
        <v>84400</v>
      </c>
      <c r="Q61" t="s">
        <v>65</v>
      </c>
      <c r="R61">
        <v>742</v>
      </c>
      <c r="S61">
        <v>816</v>
      </c>
      <c r="T61">
        <v>1069</v>
      </c>
      <c r="U61">
        <v>1492</v>
      </c>
      <c r="V61">
        <v>1506</v>
      </c>
      <c r="W61">
        <v>1731</v>
      </c>
      <c r="X61">
        <v>1957</v>
      </c>
      <c r="Y61">
        <v>2182</v>
      </c>
      <c r="Z61">
        <v>2409</v>
      </c>
      <c r="AA61">
        <v>556</v>
      </c>
      <c r="AB61">
        <v>427</v>
      </c>
    </row>
    <row r="62" spans="1:28" x14ac:dyDescent="0.25">
      <c r="A62" t="s">
        <v>66</v>
      </c>
      <c r="B62">
        <v>44800</v>
      </c>
      <c r="C62">
        <v>51200</v>
      </c>
      <c r="D62">
        <v>57600</v>
      </c>
      <c r="E62">
        <v>63900</v>
      </c>
      <c r="F62">
        <v>69100</v>
      </c>
      <c r="G62">
        <v>74200</v>
      </c>
      <c r="H62">
        <v>79300</v>
      </c>
      <c r="I62">
        <v>84400</v>
      </c>
      <c r="J62">
        <v>84400</v>
      </c>
      <c r="Q62" t="s">
        <v>66</v>
      </c>
      <c r="R62">
        <v>856</v>
      </c>
      <c r="S62">
        <v>889</v>
      </c>
      <c r="T62">
        <v>1171</v>
      </c>
      <c r="U62">
        <v>1533</v>
      </c>
      <c r="V62">
        <v>1587</v>
      </c>
      <c r="W62">
        <v>1824</v>
      </c>
      <c r="X62">
        <v>2062</v>
      </c>
      <c r="Y62">
        <v>2301</v>
      </c>
      <c r="Z62">
        <v>2538</v>
      </c>
      <c r="AA62">
        <v>642</v>
      </c>
      <c r="AB62">
        <v>468</v>
      </c>
    </row>
    <row r="63" spans="1:28" x14ac:dyDescent="0.25">
      <c r="A63" t="s">
        <v>67</v>
      </c>
      <c r="B63">
        <v>44800</v>
      </c>
      <c r="C63">
        <v>51200</v>
      </c>
      <c r="D63">
        <v>57600</v>
      </c>
      <c r="E63">
        <v>63900</v>
      </c>
      <c r="F63">
        <v>69100</v>
      </c>
      <c r="G63">
        <v>74200</v>
      </c>
      <c r="H63">
        <v>79300</v>
      </c>
      <c r="I63">
        <v>84400</v>
      </c>
      <c r="J63">
        <v>84400</v>
      </c>
      <c r="Q63" t="s">
        <v>67</v>
      </c>
      <c r="R63">
        <v>742</v>
      </c>
      <c r="S63">
        <v>811</v>
      </c>
      <c r="T63">
        <v>1069</v>
      </c>
      <c r="U63">
        <v>1375</v>
      </c>
      <c r="V63">
        <v>1449</v>
      </c>
      <c r="W63">
        <v>1665</v>
      </c>
      <c r="X63">
        <v>1882</v>
      </c>
      <c r="Y63">
        <v>2100</v>
      </c>
      <c r="Z63">
        <v>2317</v>
      </c>
      <c r="AA63">
        <v>556</v>
      </c>
      <c r="AB63">
        <v>427</v>
      </c>
    </row>
    <row r="64" spans="1:28" x14ac:dyDescent="0.25">
      <c r="A64" t="s">
        <v>68</v>
      </c>
      <c r="B64">
        <v>55000</v>
      </c>
      <c r="C64">
        <v>62800</v>
      </c>
      <c r="D64">
        <v>70700</v>
      </c>
      <c r="E64">
        <v>78500</v>
      </c>
      <c r="F64">
        <v>84800</v>
      </c>
      <c r="G64">
        <v>91100</v>
      </c>
      <c r="H64">
        <v>97400</v>
      </c>
      <c r="I64">
        <v>103700</v>
      </c>
      <c r="J64">
        <v>103700</v>
      </c>
      <c r="Q64" t="s">
        <v>68</v>
      </c>
      <c r="R64">
        <v>958</v>
      </c>
      <c r="S64">
        <v>1146</v>
      </c>
      <c r="T64">
        <v>1465</v>
      </c>
      <c r="U64">
        <v>1899</v>
      </c>
      <c r="V64">
        <v>2064</v>
      </c>
      <c r="W64">
        <v>2373</v>
      </c>
      <c r="X64">
        <v>2682</v>
      </c>
      <c r="Y64">
        <v>2992</v>
      </c>
      <c r="Z64">
        <v>3301</v>
      </c>
      <c r="AA64">
        <v>718</v>
      </c>
      <c r="AB64">
        <v>585</v>
      </c>
    </row>
    <row r="65" spans="1:28" x14ac:dyDescent="0.25">
      <c r="A65" t="s">
        <v>69</v>
      </c>
      <c r="B65">
        <v>44800</v>
      </c>
      <c r="C65">
        <v>51200</v>
      </c>
      <c r="D65">
        <v>57600</v>
      </c>
      <c r="E65">
        <v>63900</v>
      </c>
      <c r="F65">
        <v>69100</v>
      </c>
      <c r="G65">
        <v>74200</v>
      </c>
      <c r="H65">
        <v>79300</v>
      </c>
      <c r="I65">
        <v>84400</v>
      </c>
      <c r="J65">
        <v>84400</v>
      </c>
      <c r="Q65" t="s">
        <v>69</v>
      </c>
      <c r="R65">
        <v>742</v>
      </c>
      <c r="S65">
        <v>811</v>
      </c>
      <c r="T65">
        <v>1069</v>
      </c>
      <c r="U65">
        <v>1443</v>
      </c>
      <c r="V65">
        <v>1449</v>
      </c>
      <c r="W65">
        <v>1665</v>
      </c>
      <c r="X65">
        <v>1882</v>
      </c>
      <c r="Y65">
        <v>2100</v>
      </c>
      <c r="Z65">
        <v>2317</v>
      </c>
      <c r="AA65">
        <v>556</v>
      </c>
      <c r="AB65">
        <v>427</v>
      </c>
    </row>
    <row r="66" spans="1:28" x14ac:dyDescent="0.25">
      <c r="A66" t="s">
        <v>70</v>
      </c>
      <c r="B66">
        <v>44800</v>
      </c>
      <c r="C66">
        <v>51200</v>
      </c>
      <c r="D66">
        <v>57600</v>
      </c>
      <c r="E66">
        <v>63900</v>
      </c>
      <c r="F66">
        <v>69100</v>
      </c>
      <c r="G66">
        <v>74200</v>
      </c>
      <c r="H66">
        <v>79300</v>
      </c>
      <c r="I66">
        <v>84400</v>
      </c>
      <c r="J66">
        <v>84400</v>
      </c>
      <c r="Q66" t="s">
        <v>70</v>
      </c>
      <c r="R66">
        <v>823</v>
      </c>
      <c r="S66">
        <v>939</v>
      </c>
      <c r="T66">
        <v>1069</v>
      </c>
      <c r="U66">
        <v>1402</v>
      </c>
      <c r="V66">
        <v>1662</v>
      </c>
      <c r="W66">
        <v>1911</v>
      </c>
      <c r="X66">
        <v>2160</v>
      </c>
      <c r="Y66">
        <v>2409</v>
      </c>
      <c r="Z66">
        <v>2658</v>
      </c>
      <c r="AA66">
        <v>616</v>
      </c>
      <c r="AB66">
        <v>427</v>
      </c>
    </row>
    <row r="67" spans="1:28" x14ac:dyDescent="0.25">
      <c r="A67" t="s">
        <v>71</v>
      </c>
      <c r="B67">
        <v>44800</v>
      </c>
      <c r="C67">
        <v>51200</v>
      </c>
      <c r="D67">
        <v>57600</v>
      </c>
      <c r="E67">
        <v>63900</v>
      </c>
      <c r="F67">
        <v>69100</v>
      </c>
      <c r="G67">
        <v>74200</v>
      </c>
      <c r="H67">
        <v>79300</v>
      </c>
      <c r="I67">
        <v>84400</v>
      </c>
      <c r="J67">
        <v>84400</v>
      </c>
      <c r="Q67" t="s">
        <v>71</v>
      </c>
      <c r="R67">
        <v>742</v>
      </c>
      <c r="S67">
        <v>927</v>
      </c>
      <c r="T67">
        <v>1069</v>
      </c>
      <c r="U67">
        <v>1435</v>
      </c>
      <c r="V67">
        <v>1506</v>
      </c>
      <c r="W67">
        <v>1731</v>
      </c>
      <c r="X67">
        <v>1957</v>
      </c>
      <c r="Y67">
        <v>2182</v>
      </c>
      <c r="Z67">
        <v>2409</v>
      </c>
      <c r="AA67">
        <v>556</v>
      </c>
      <c r="AB67">
        <v>427</v>
      </c>
    </row>
    <row r="68" spans="1:28" x14ac:dyDescent="0.25">
      <c r="A68" t="s">
        <v>72</v>
      </c>
      <c r="B68">
        <v>44800</v>
      </c>
      <c r="C68">
        <v>51200</v>
      </c>
      <c r="D68">
        <v>57600</v>
      </c>
      <c r="E68">
        <v>63900</v>
      </c>
      <c r="F68">
        <v>69100</v>
      </c>
      <c r="G68">
        <v>74200</v>
      </c>
      <c r="H68">
        <v>79300</v>
      </c>
      <c r="I68">
        <v>84400</v>
      </c>
      <c r="J68">
        <v>84400</v>
      </c>
      <c r="Q68" t="s">
        <v>72</v>
      </c>
      <c r="R68">
        <v>742</v>
      </c>
      <c r="S68">
        <v>856</v>
      </c>
      <c r="T68">
        <v>1069</v>
      </c>
      <c r="U68">
        <v>1333</v>
      </c>
      <c r="V68">
        <v>1449</v>
      </c>
      <c r="W68">
        <v>1665</v>
      </c>
      <c r="X68">
        <v>1882</v>
      </c>
      <c r="Y68">
        <v>2100</v>
      </c>
      <c r="Z68">
        <v>2317</v>
      </c>
      <c r="AA68">
        <v>556</v>
      </c>
      <c r="AB68">
        <v>427</v>
      </c>
    </row>
    <row r="69" spans="1:28" x14ac:dyDescent="0.25">
      <c r="A69" t="s">
        <v>73</v>
      </c>
      <c r="B69">
        <v>44800</v>
      </c>
      <c r="C69">
        <v>51200</v>
      </c>
      <c r="D69">
        <v>57600</v>
      </c>
      <c r="E69">
        <v>63900</v>
      </c>
      <c r="F69">
        <v>69100</v>
      </c>
      <c r="G69">
        <v>74200</v>
      </c>
      <c r="H69">
        <v>79300</v>
      </c>
      <c r="I69">
        <v>84400</v>
      </c>
      <c r="J69">
        <v>84400</v>
      </c>
      <c r="Q69" t="s">
        <v>73</v>
      </c>
      <c r="R69">
        <v>742</v>
      </c>
      <c r="S69">
        <v>885</v>
      </c>
      <c r="T69">
        <v>1069</v>
      </c>
      <c r="U69">
        <v>1501</v>
      </c>
      <c r="V69">
        <v>1506</v>
      </c>
      <c r="W69">
        <v>1731</v>
      </c>
      <c r="X69">
        <v>1957</v>
      </c>
      <c r="Y69">
        <v>2182</v>
      </c>
      <c r="Z69">
        <v>2409</v>
      </c>
      <c r="AA69">
        <v>556</v>
      </c>
      <c r="AB69">
        <v>427</v>
      </c>
    </row>
    <row r="70" spans="1:28" x14ac:dyDescent="0.25">
      <c r="A70" t="s">
        <v>74</v>
      </c>
      <c r="B70">
        <v>44800</v>
      </c>
      <c r="C70">
        <v>51200</v>
      </c>
      <c r="D70">
        <v>57600</v>
      </c>
      <c r="E70">
        <v>63900</v>
      </c>
      <c r="F70">
        <v>69100</v>
      </c>
      <c r="G70">
        <v>74200</v>
      </c>
      <c r="H70">
        <v>79300</v>
      </c>
      <c r="I70">
        <v>84400</v>
      </c>
      <c r="J70">
        <v>84400</v>
      </c>
      <c r="Q70" t="s">
        <v>74</v>
      </c>
      <c r="R70">
        <v>814</v>
      </c>
      <c r="S70">
        <v>895</v>
      </c>
      <c r="T70">
        <v>1171</v>
      </c>
      <c r="U70">
        <v>1575</v>
      </c>
      <c r="V70">
        <v>1666</v>
      </c>
      <c r="W70">
        <v>1915</v>
      </c>
      <c r="X70">
        <v>2166</v>
      </c>
      <c r="Y70">
        <v>2415</v>
      </c>
      <c r="Z70">
        <v>2665</v>
      </c>
      <c r="AA70">
        <v>610</v>
      </c>
      <c r="AB70">
        <v>468</v>
      </c>
    </row>
    <row r="71" spans="1:28" x14ac:dyDescent="0.25">
      <c r="A71" t="s">
        <v>75</v>
      </c>
      <c r="B71">
        <v>58600</v>
      </c>
      <c r="C71">
        <v>66900</v>
      </c>
      <c r="D71">
        <v>75300</v>
      </c>
      <c r="E71">
        <v>83600</v>
      </c>
      <c r="F71">
        <v>90300</v>
      </c>
      <c r="G71">
        <v>97000</v>
      </c>
      <c r="H71">
        <v>103700</v>
      </c>
      <c r="I71">
        <v>110400</v>
      </c>
      <c r="J71">
        <v>110400</v>
      </c>
      <c r="Q71" t="s">
        <v>75</v>
      </c>
      <c r="R71">
        <v>1071</v>
      </c>
      <c r="S71">
        <v>1102</v>
      </c>
      <c r="T71">
        <v>1255</v>
      </c>
      <c r="U71">
        <v>1774</v>
      </c>
      <c r="V71">
        <v>1987</v>
      </c>
      <c r="W71">
        <v>2284</v>
      </c>
      <c r="X71">
        <v>2583</v>
      </c>
      <c r="Y71">
        <v>2881</v>
      </c>
      <c r="Z71">
        <v>3180</v>
      </c>
      <c r="AA71">
        <v>802</v>
      </c>
      <c r="AB71">
        <v>501</v>
      </c>
    </row>
    <row r="72" spans="1:28" x14ac:dyDescent="0.25">
      <c r="A72" t="s">
        <v>76</v>
      </c>
      <c r="B72">
        <v>44800</v>
      </c>
      <c r="C72">
        <v>51200</v>
      </c>
      <c r="D72">
        <v>57600</v>
      </c>
      <c r="E72">
        <v>63900</v>
      </c>
      <c r="F72">
        <v>69100</v>
      </c>
      <c r="G72">
        <v>74200</v>
      </c>
      <c r="H72">
        <v>79300</v>
      </c>
      <c r="I72">
        <v>84400</v>
      </c>
      <c r="J72">
        <v>84400</v>
      </c>
      <c r="Q72" t="s">
        <v>76</v>
      </c>
      <c r="R72">
        <v>742</v>
      </c>
      <c r="S72">
        <v>927</v>
      </c>
      <c r="T72">
        <v>1069</v>
      </c>
      <c r="U72">
        <v>1507</v>
      </c>
      <c r="V72">
        <v>1548</v>
      </c>
      <c r="W72">
        <v>1779</v>
      </c>
      <c r="X72">
        <v>2011</v>
      </c>
      <c r="Y72">
        <v>2244</v>
      </c>
      <c r="Z72">
        <v>2476</v>
      </c>
      <c r="AA72">
        <v>556</v>
      </c>
      <c r="AB72">
        <v>427</v>
      </c>
    </row>
    <row r="73" spans="1:28" x14ac:dyDescent="0.25">
      <c r="A73" t="s">
        <v>77</v>
      </c>
      <c r="B73">
        <v>44800</v>
      </c>
      <c r="C73">
        <v>51200</v>
      </c>
      <c r="D73">
        <v>57600</v>
      </c>
      <c r="E73">
        <v>63900</v>
      </c>
      <c r="F73">
        <v>69100</v>
      </c>
      <c r="G73">
        <v>74200</v>
      </c>
      <c r="H73">
        <v>79300</v>
      </c>
      <c r="I73">
        <v>84400</v>
      </c>
      <c r="J73">
        <v>84400</v>
      </c>
      <c r="Q73" t="s">
        <v>77</v>
      </c>
      <c r="R73">
        <v>864</v>
      </c>
      <c r="S73">
        <v>868</v>
      </c>
      <c r="T73">
        <v>1069</v>
      </c>
      <c r="U73">
        <v>1443</v>
      </c>
      <c r="V73">
        <v>1449</v>
      </c>
      <c r="W73">
        <v>1665</v>
      </c>
      <c r="X73">
        <v>1882</v>
      </c>
      <c r="Y73">
        <v>2100</v>
      </c>
      <c r="Z73">
        <v>2317</v>
      </c>
      <c r="AA73">
        <v>648</v>
      </c>
      <c r="AB73">
        <v>427</v>
      </c>
    </row>
    <row r="74" spans="1:28" x14ac:dyDescent="0.25">
      <c r="A74" t="s">
        <v>78</v>
      </c>
      <c r="B74">
        <v>44800</v>
      </c>
      <c r="C74">
        <v>51200</v>
      </c>
      <c r="D74">
        <v>57600</v>
      </c>
      <c r="E74">
        <v>63900</v>
      </c>
      <c r="F74">
        <v>69100</v>
      </c>
      <c r="G74">
        <v>74200</v>
      </c>
      <c r="H74">
        <v>79300</v>
      </c>
      <c r="I74">
        <v>84400</v>
      </c>
      <c r="J74">
        <v>84400</v>
      </c>
      <c r="Q74" t="s">
        <v>78</v>
      </c>
      <c r="R74">
        <v>756</v>
      </c>
      <c r="S74">
        <v>904</v>
      </c>
      <c r="T74">
        <v>1159</v>
      </c>
      <c r="U74">
        <v>1470</v>
      </c>
      <c r="V74">
        <v>1635</v>
      </c>
      <c r="W74">
        <v>1879</v>
      </c>
      <c r="X74">
        <v>2125</v>
      </c>
      <c r="Y74">
        <v>2370</v>
      </c>
      <c r="Z74">
        <v>2616</v>
      </c>
      <c r="AA74">
        <v>567</v>
      </c>
      <c r="AB74">
        <v>463</v>
      </c>
    </row>
    <row r="75" spans="1:28" x14ac:dyDescent="0.25">
      <c r="A75" t="s">
        <v>79</v>
      </c>
      <c r="B75">
        <v>55000</v>
      </c>
      <c r="C75">
        <v>62800</v>
      </c>
      <c r="D75">
        <v>70700</v>
      </c>
      <c r="E75">
        <v>78500</v>
      </c>
      <c r="F75">
        <v>84800</v>
      </c>
      <c r="G75">
        <v>91100</v>
      </c>
      <c r="H75">
        <v>97400</v>
      </c>
      <c r="I75">
        <v>103700</v>
      </c>
      <c r="J75">
        <v>103700</v>
      </c>
      <c r="Q75" t="s">
        <v>79</v>
      </c>
      <c r="R75">
        <v>958</v>
      </c>
      <c r="S75">
        <v>1146</v>
      </c>
      <c r="T75">
        <v>1465</v>
      </c>
      <c r="U75">
        <v>1899</v>
      </c>
      <c r="V75">
        <v>2064</v>
      </c>
      <c r="W75">
        <v>2373</v>
      </c>
      <c r="X75">
        <v>2682</v>
      </c>
      <c r="Y75">
        <v>2992</v>
      </c>
      <c r="Z75">
        <v>3301</v>
      </c>
      <c r="AA75">
        <v>718</v>
      </c>
      <c r="AB75">
        <v>585</v>
      </c>
    </row>
    <row r="76" spans="1:28" x14ac:dyDescent="0.25">
      <c r="A76" t="s">
        <v>80</v>
      </c>
      <c r="B76">
        <v>44800</v>
      </c>
      <c r="C76">
        <v>51200</v>
      </c>
      <c r="D76">
        <v>57600</v>
      </c>
      <c r="E76">
        <v>63900</v>
      </c>
      <c r="F76">
        <v>69100</v>
      </c>
      <c r="G76">
        <v>74200</v>
      </c>
      <c r="H76">
        <v>79300</v>
      </c>
      <c r="I76">
        <v>84400</v>
      </c>
      <c r="J76">
        <v>84400</v>
      </c>
      <c r="Q76" t="s">
        <v>80</v>
      </c>
      <c r="R76">
        <v>742</v>
      </c>
      <c r="S76">
        <v>819</v>
      </c>
      <c r="T76">
        <v>1069</v>
      </c>
      <c r="U76">
        <v>1353</v>
      </c>
      <c r="V76">
        <v>1611</v>
      </c>
      <c r="W76">
        <v>1852</v>
      </c>
      <c r="X76">
        <v>2094</v>
      </c>
      <c r="Y76">
        <v>2335</v>
      </c>
      <c r="Z76">
        <v>2577</v>
      </c>
      <c r="AA76">
        <v>556</v>
      </c>
      <c r="AB76">
        <v>427</v>
      </c>
    </row>
    <row r="77" spans="1:28" x14ac:dyDescent="0.25">
      <c r="A77" t="s">
        <v>81</v>
      </c>
      <c r="B77">
        <v>44800</v>
      </c>
      <c r="C77">
        <v>51200</v>
      </c>
      <c r="D77">
        <v>57600</v>
      </c>
      <c r="E77">
        <v>63900</v>
      </c>
      <c r="F77">
        <v>69100</v>
      </c>
      <c r="G77">
        <v>74200</v>
      </c>
      <c r="H77">
        <v>79300</v>
      </c>
      <c r="I77">
        <v>84400</v>
      </c>
      <c r="J77">
        <v>84400</v>
      </c>
      <c r="Q77" t="s">
        <v>81</v>
      </c>
      <c r="R77">
        <v>802</v>
      </c>
      <c r="S77">
        <v>811</v>
      </c>
      <c r="T77">
        <v>1069</v>
      </c>
      <c r="U77">
        <v>1366</v>
      </c>
      <c r="V77">
        <v>1647</v>
      </c>
      <c r="W77">
        <v>1893</v>
      </c>
      <c r="X77">
        <v>2140</v>
      </c>
      <c r="Y77">
        <v>2388</v>
      </c>
      <c r="Z77">
        <v>2634</v>
      </c>
      <c r="AA77">
        <v>601</v>
      </c>
      <c r="AB77">
        <v>427</v>
      </c>
    </row>
    <row r="78" spans="1:28" x14ac:dyDescent="0.25">
      <c r="A78" t="s">
        <v>82</v>
      </c>
      <c r="B78">
        <v>44800</v>
      </c>
      <c r="C78">
        <v>51200</v>
      </c>
      <c r="D78">
        <v>57600</v>
      </c>
      <c r="E78">
        <v>63900</v>
      </c>
      <c r="F78">
        <v>69100</v>
      </c>
      <c r="G78">
        <v>74200</v>
      </c>
      <c r="H78">
        <v>79300</v>
      </c>
      <c r="I78">
        <v>84400</v>
      </c>
      <c r="J78">
        <v>84400</v>
      </c>
      <c r="Q78" t="s">
        <v>82</v>
      </c>
      <c r="R78">
        <v>742</v>
      </c>
      <c r="S78">
        <v>811</v>
      </c>
      <c r="T78">
        <v>1069</v>
      </c>
      <c r="U78">
        <v>1333</v>
      </c>
      <c r="V78">
        <v>1497</v>
      </c>
      <c r="W78">
        <v>1720</v>
      </c>
      <c r="X78">
        <v>1945</v>
      </c>
      <c r="Y78">
        <v>2170</v>
      </c>
      <c r="Z78">
        <v>2394</v>
      </c>
      <c r="AA78">
        <v>556</v>
      </c>
      <c r="AB78">
        <v>427</v>
      </c>
    </row>
    <row r="79" spans="1:28" x14ac:dyDescent="0.25">
      <c r="A79" t="s">
        <v>83</v>
      </c>
      <c r="B79">
        <v>49000</v>
      </c>
      <c r="C79">
        <v>56000</v>
      </c>
      <c r="D79">
        <v>63000</v>
      </c>
      <c r="E79">
        <v>69900</v>
      </c>
      <c r="F79">
        <v>75500</v>
      </c>
      <c r="G79">
        <v>81100</v>
      </c>
      <c r="H79">
        <v>86700</v>
      </c>
      <c r="I79">
        <v>92300</v>
      </c>
      <c r="J79">
        <v>92300</v>
      </c>
      <c r="Q79" t="s">
        <v>83</v>
      </c>
      <c r="R79">
        <v>807</v>
      </c>
      <c r="S79">
        <v>811</v>
      </c>
      <c r="T79">
        <v>1069</v>
      </c>
      <c r="U79">
        <v>1455</v>
      </c>
      <c r="V79">
        <v>1540</v>
      </c>
      <c r="W79">
        <v>1771</v>
      </c>
      <c r="X79">
        <v>2002</v>
      </c>
      <c r="Y79">
        <v>2233</v>
      </c>
      <c r="Z79">
        <v>2464</v>
      </c>
      <c r="AA79">
        <v>604</v>
      </c>
      <c r="AB79">
        <v>427</v>
      </c>
    </row>
    <row r="80" spans="1:28" x14ac:dyDescent="0.25">
      <c r="A80" t="s">
        <v>84</v>
      </c>
      <c r="B80">
        <v>44800</v>
      </c>
      <c r="C80">
        <v>51200</v>
      </c>
      <c r="D80">
        <v>57600</v>
      </c>
      <c r="E80">
        <v>63900</v>
      </c>
      <c r="F80">
        <v>69100</v>
      </c>
      <c r="G80">
        <v>74200</v>
      </c>
      <c r="H80">
        <v>79300</v>
      </c>
      <c r="I80">
        <v>84400</v>
      </c>
      <c r="J80">
        <v>84400</v>
      </c>
      <c r="Q80" t="s">
        <v>84</v>
      </c>
      <c r="R80">
        <v>697</v>
      </c>
      <c r="S80">
        <v>873</v>
      </c>
      <c r="T80">
        <v>1069</v>
      </c>
      <c r="U80">
        <v>1440</v>
      </c>
      <c r="V80">
        <v>1560</v>
      </c>
      <c r="W80">
        <v>1794</v>
      </c>
      <c r="X80">
        <v>2028</v>
      </c>
      <c r="Y80">
        <v>2262</v>
      </c>
      <c r="Z80">
        <v>2496</v>
      </c>
      <c r="AA80">
        <v>522</v>
      </c>
      <c r="AB80">
        <v>427</v>
      </c>
    </row>
    <row r="81" spans="1:28" x14ac:dyDescent="0.25">
      <c r="A81" t="s">
        <v>85</v>
      </c>
      <c r="B81">
        <v>55300</v>
      </c>
      <c r="C81">
        <v>63200</v>
      </c>
      <c r="D81">
        <v>71100</v>
      </c>
      <c r="E81">
        <v>79000</v>
      </c>
      <c r="F81">
        <v>85400</v>
      </c>
      <c r="G81">
        <v>91700</v>
      </c>
      <c r="H81">
        <v>98000</v>
      </c>
      <c r="I81">
        <v>104300</v>
      </c>
      <c r="J81">
        <v>104300</v>
      </c>
      <c r="Q81" t="s">
        <v>85</v>
      </c>
      <c r="R81">
        <v>868</v>
      </c>
      <c r="S81">
        <v>1017</v>
      </c>
      <c r="T81">
        <v>1258</v>
      </c>
      <c r="U81">
        <v>1705</v>
      </c>
      <c r="V81">
        <v>1821</v>
      </c>
      <c r="W81">
        <v>2094</v>
      </c>
      <c r="X81">
        <v>2367</v>
      </c>
      <c r="Y81">
        <v>2640</v>
      </c>
      <c r="Z81">
        <v>2913</v>
      </c>
      <c r="AA81">
        <v>651</v>
      </c>
      <c r="AB81">
        <v>502</v>
      </c>
    </row>
    <row r="82" spans="1:28" x14ac:dyDescent="0.25">
      <c r="A82" t="s">
        <v>86</v>
      </c>
      <c r="B82">
        <v>71100</v>
      </c>
      <c r="C82">
        <v>81200</v>
      </c>
      <c r="D82">
        <v>91400</v>
      </c>
      <c r="E82">
        <v>101500</v>
      </c>
      <c r="F82">
        <v>109700</v>
      </c>
      <c r="G82">
        <v>117800</v>
      </c>
      <c r="H82">
        <v>125900</v>
      </c>
      <c r="I82">
        <v>134000</v>
      </c>
      <c r="J82">
        <v>134000</v>
      </c>
      <c r="Q82" t="s">
        <v>86</v>
      </c>
      <c r="R82">
        <v>1350</v>
      </c>
      <c r="S82">
        <v>1381</v>
      </c>
      <c r="T82">
        <v>1686</v>
      </c>
      <c r="U82">
        <v>2167</v>
      </c>
      <c r="V82">
        <v>2650</v>
      </c>
      <c r="W82">
        <v>3048</v>
      </c>
      <c r="X82">
        <v>3445</v>
      </c>
      <c r="Y82">
        <v>3843</v>
      </c>
      <c r="Z82">
        <v>4240</v>
      </c>
      <c r="AA82">
        <v>1012</v>
      </c>
      <c r="AB82">
        <v>673</v>
      </c>
    </row>
    <row r="83" spans="1:28" x14ac:dyDescent="0.25">
      <c r="A83" t="s">
        <v>87</v>
      </c>
      <c r="B83">
        <v>55000</v>
      </c>
      <c r="C83">
        <v>62800</v>
      </c>
      <c r="D83">
        <v>70700</v>
      </c>
      <c r="E83">
        <v>78500</v>
      </c>
      <c r="F83">
        <v>84800</v>
      </c>
      <c r="G83">
        <v>91100</v>
      </c>
      <c r="H83">
        <v>97400</v>
      </c>
      <c r="I83">
        <v>103700</v>
      </c>
      <c r="J83">
        <v>103700</v>
      </c>
      <c r="Q83" t="s">
        <v>87</v>
      </c>
      <c r="R83">
        <v>958</v>
      </c>
      <c r="S83">
        <v>1146</v>
      </c>
      <c r="T83">
        <v>1465</v>
      </c>
      <c r="U83">
        <v>1899</v>
      </c>
      <c r="V83">
        <v>2064</v>
      </c>
      <c r="W83">
        <v>2373</v>
      </c>
      <c r="X83">
        <v>2682</v>
      </c>
      <c r="Y83">
        <v>2992</v>
      </c>
      <c r="Z83">
        <v>3301</v>
      </c>
      <c r="AA83">
        <v>718</v>
      </c>
      <c r="AB83">
        <v>585</v>
      </c>
    </row>
    <row r="84" spans="1:28" x14ac:dyDescent="0.25">
      <c r="A84" t="s">
        <v>88</v>
      </c>
      <c r="B84">
        <v>44800</v>
      </c>
      <c r="C84">
        <v>51200</v>
      </c>
      <c r="D84">
        <v>57600</v>
      </c>
      <c r="E84">
        <v>63900</v>
      </c>
      <c r="F84">
        <v>69100</v>
      </c>
      <c r="G84">
        <v>74200</v>
      </c>
      <c r="H84">
        <v>79300</v>
      </c>
      <c r="I84">
        <v>84400</v>
      </c>
      <c r="J84">
        <v>84400</v>
      </c>
      <c r="Q84" t="s">
        <v>88</v>
      </c>
      <c r="R84">
        <v>763</v>
      </c>
      <c r="S84">
        <v>834</v>
      </c>
      <c r="T84">
        <v>1098</v>
      </c>
      <c r="U84">
        <v>1368</v>
      </c>
      <c r="V84">
        <v>1488</v>
      </c>
      <c r="W84">
        <v>1710</v>
      </c>
      <c r="X84">
        <v>1933</v>
      </c>
      <c r="Y84">
        <v>2157</v>
      </c>
      <c r="Z84">
        <v>2380</v>
      </c>
      <c r="AA84">
        <v>571</v>
      </c>
      <c r="AB84">
        <v>438</v>
      </c>
    </row>
  </sheetData>
  <sheetProtection algorithmName="SHA-512" hashValue="Qc5bR9ol2VC6PQYt1FHlspjBktw7ruvAgw8lTBSjam3Pq4ig+R6LMYGNLnBcZ4o+GrVchb4EZZPnOQB8y2FAfw==" saltValue="Gd2uVs9Jgg98rxdqbJEp5A==" spinCount="100000" sheet="1" objects="1" scenarios="1"/>
  <sortState xmlns:xlrd2="http://schemas.microsoft.com/office/spreadsheetml/2017/richdata2" ref="L2:O4">
    <sortCondition ref="L2:L4"/>
  </sortState>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538D5-A653-427D-B963-EE0EB69BC2E2}">
  <sheetPr>
    <pageSetUpPr fitToPage="1"/>
  </sheetPr>
  <dimension ref="B2:E35"/>
  <sheetViews>
    <sheetView showGridLines="0" tabSelected="1" topLeftCell="A10" zoomScale="115" zoomScaleNormal="115" workbookViewId="0">
      <selection activeCell="H27" sqref="H27"/>
    </sheetView>
  </sheetViews>
  <sheetFormatPr defaultColWidth="9.140625" defaultRowHeight="15" x14ac:dyDescent="0.2"/>
  <cols>
    <col min="1" max="1" width="5.28515625" style="5" customWidth="1"/>
    <col min="2" max="2" width="10.28515625" style="5" customWidth="1"/>
    <col min="3" max="3" width="51.140625" style="5" customWidth="1"/>
    <col min="4" max="4" width="1.7109375" style="5" customWidth="1"/>
    <col min="5" max="5" width="23.85546875" style="5" customWidth="1"/>
    <col min="6" max="16384" width="9.140625" style="5"/>
  </cols>
  <sheetData>
    <row r="2" spans="2:5" ht="16.5" x14ac:dyDescent="0.25">
      <c r="C2" s="48" t="s">
        <v>118</v>
      </c>
      <c r="D2" s="48"/>
      <c r="E2" s="48"/>
    </row>
    <row r="3" spans="2:5" ht="39.75" customHeight="1" thickBot="1" x14ac:dyDescent="0.25"/>
    <row r="4" spans="2:5" ht="15.75" x14ac:dyDescent="0.2">
      <c r="B4" s="55" t="s">
        <v>107</v>
      </c>
      <c r="C4" s="56"/>
      <c r="D4" s="56"/>
      <c r="E4" s="57"/>
    </row>
    <row r="5" spans="2:5" ht="18.75" customHeight="1" x14ac:dyDescent="0.2">
      <c r="B5" s="20" t="s">
        <v>109</v>
      </c>
      <c r="C5" s="23"/>
      <c r="D5" s="23"/>
      <c r="E5" s="24"/>
    </row>
    <row r="6" spans="2:5" ht="18.75" customHeight="1" x14ac:dyDescent="0.2">
      <c r="B6" s="25" t="s">
        <v>110</v>
      </c>
      <c r="C6" s="58"/>
      <c r="D6" s="58"/>
      <c r="E6" s="59"/>
    </row>
    <row r="7" spans="2:5" ht="18.75" customHeight="1" thickBot="1" x14ac:dyDescent="0.25">
      <c r="B7" s="26"/>
      <c r="C7" s="60"/>
      <c r="D7" s="60"/>
      <c r="E7" s="61"/>
    </row>
    <row r="8" spans="2:5" ht="18.75" customHeight="1" thickBot="1" x14ac:dyDescent="0.25"/>
    <row r="9" spans="2:5" ht="18.75" customHeight="1" x14ac:dyDescent="0.2">
      <c r="B9" s="31" t="s">
        <v>111</v>
      </c>
      <c r="C9" s="32"/>
      <c r="D9" s="32"/>
      <c r="E9" s="33"/>
    </row>
    <row r="10" spans="2:5" ht="18.75" customHeight="1" x14ac:dyDescent="0.2">
      <c r="B10" s="46" t="s">
        <v>89</v>
      </c>
      <c r="C10" s="47"/>
      <c r="D10" s="47"/>
      <c r="E10" s="9" t="s">
        <v>38</v>
      </c>
    </row>
    <row r="11" spans="2:5" ht="18.75" customHeight="1" x14ac:dyDescent="0.2">
      <c r="B11" s="46" t="s">
        <v>105</v>
      </c>
      <c r="C11" s="47"/>
      <c r="D11" s="47"/>
      <c r="E11" s="9">
        <v>3</v>
      </c>
    </row>
    <row r="12" spans="2:5" ht="18.75" customHeight="1" x14ac:dyDescent="0.2">
      <c r="B12" s="46" t="s">
        <v>101</v>
      </c>
      <c r="C12" s="47"/>
      <c r="D12" s="47"/>
      <c r="E12" s="9">
        <v>5</v>
      </c>
    </row>
    <row r="13" spans="2:5" ht="18.75" customHeight="1" x14ac:dyDescent="0.2">
      <c r="B13" s="46" t="s">
        <v>119</v>
      </c>
      <c r="C13" s="47"/>
      <c r="D13" s="47"/>
      <c r="E13" s="10">
        <v>40000</v>
      </c>
    </row>
    <row r="14" spans="2:5" ht="18.75" customHeight="1" x14ac:dyDescent="0.2">
      <c r="B14" s="46" t="s">
        <v>106</v>
      </c>
      <c r="C14" s="47"/>
      <c r="D14" s="47"/>
      <c r="E14" s="10">
        <v>1500</v>
      </c>
    </row>
    <row r="15" spans="2:5" ht="18.75" customHeight="1" x14ac:dyDescent="0.2">
      <c r="B15" s="46" t="s">
        <v>114</v>
      </c>
      <c r="C15" s="47"/>
      <c r="D15" s="47"/>
      <c r="E15" s="21">
        <v>3.5</v>
      </c>
    </row>
    <row r="16" spans="2:5" ht="18.75" customHeight="1" x14ac:dyDescent="0.2">
      <c r="B16" s="46" t="s">
        <v>115</v>
      </c>
      <c r="C16" s="47"/>
      <c r="D16" s="47"/>
      <c r="E16" s="10">
        <v>6000</v>
      </c>
    </row>
    <row r="17" spans="2:5" ht="18.75" customHeight="1" thickBot="1" x14ac:dyDescent="0.25">
      <c r="B17" s="50" t="s">
        <v>116</v>
      </c>
      <c r="C17" s="51"/>
      <c r="D17" s="51"/>
      <c r="E17" s="11">
        <v>6000</v>
      </c>
    </row>
    <row r="18" spans="2:5" ht="18.75" customHeight="1" thickBot="1" x14ac:dyDescent="0.25"/>
    <row r="19" spans="2:5" ht="18.75" customHeight="1" x14ac:dyDescent="0.2">
      <c r="B19" s="34" t="s">
        <v>95</v>
      </c>
      <c r="C19" s="35"/>
      <c r="D19" s="35"/>
      <c r="E19" s="36"/>
    </row>
    <row r="20" spans="2:5" ht="18.75" customHeight="1" x14ac:dyDescent="0.2">
      <c r="B20" s="52" t="s">
        <v>91</v>
      </c>
      <c r="C20" s="53"/>
      <c r="D20" s="54"/>
      <c r="E20" s="12" t="str">
        <f>IF(AND(E13 &lt;&gt; "",E14 &lt;&gt; "",E17 &lt;&gt; "",E10 &lt;&gt; "",E11 &lt;&gt; "",E12 &lt;&gt; ""),IF(E13&lt;=E22,"Eligible","Not Eligible"),"Complete Data Fields")</f>
        <v>Eligible</v>
      </c>
    </row>
    <row r="21" spans="2:5" ht="18.75" customHeight="1" x14ac:dyDescent="0.2">
      <c r="B21" s="52" t="s">
        <v>112</v>
      </c>
      <c r="C21" s="53"/>
      <c r="D21" s="54"/>
      <c r="E21" s="13">
        <f>IF(E11 &lt;&gt; "",INDEX(Data!R2:AB84,MATCH(E10,Data!Q2:Q84,0),MATCH(E11,Data!R1:AB1,0)),"N/A")</f>
        <v>1752</v>
      </c>
    </row>
    <row r="22" spans="2:5" ht="18.75" customHeight="1" x14ac:dyDescent="0.2">
      <c r="B22" s="52" t="s">
        <v>113</v>
      </c>
      <c r="C22" s="53"/>
      <c r="D22" s="54"/>
      <c r="E22" s="13">
        <f>INDEX(Data!B2:J84,MATCH(E10,Data!A2:A84,0),MATCH('EDP Worksheet'!E12,Data!B1:J1,0))</f>
        <v>86700</v>
      </c>
    </row>
    <row r="23" spans="2:5" ht="18.75" customHeight="1" x14ac:dyDescent="0.2">
      <c r="B23" s="52" t="s">
        <v>90</v>
      </c>
      <c r="C23" s="53"/>
      <c r="D23" s="54"/>
      <c r="E23" s="14" t="str">
        <f>IF(E20="Eligible",IF(E13/E22&lt;0.5,"Under 50% AMI",IF(AND(E13/E22&gt;=0.5,E13/E22&lt;0.8),"50%-80% AMI",IF('EDP Worksheet'!E13&gt;'EDP Worksheet'!E22,"Over Income","80%-100% AMI"))),"N/A")</f>
        <v>Under 50% AMI</v>
      </c>
    </row>
    <row r="24" spans="2:5" ht="18.75" customHeight="1" x14ac:dyDescent="0.2">
      <c r="B24" s="52"/>
      <c r="C24" s="53"/>
      <c r="D24" s="54"/>
      <c r="E24" s="15"/>
    </row>
    <row r="25" spans="2:5" ht="18.75" customHeight="1" x14ac:dyDescent="0.2">
      <c r="B25" s="37" t="s">
        <v>98</v>
      </c>
      <c r="C25" s="38"/>
      <c r="D25" s="39"/>
      <c r="E25" s="16">
        <f>IF(E20="Eligible",VLOOKUP(E23,Data!L1:O4,2),"N/A")</f>
        <v>0.9</v>
      </c>
    </row>
    <row r="26" spans="2:5" ht="18.75" customHeight="1" x14ac:dyDescent="0.2">
      <c r="B26" s="37"/>
      <c r="C26" s="38"/>
      <c r="D26" s="39"/>
      <c r="E26" s="16"/>
    </row>
    <row r="27" spans="2:5" ht="18.75" customHeight="1" x14ac:dyDescent="0.2">
      <c r="B27" s="37" t="s">
        <v>99</v>
      </c>
      <c r="C27" s="38"/>
      <c r="D27" s="39"/>
      <c r="E27" s="17">
        <f>IF(E20="Eligible",E16-E28-E30,"N/A")</f>
        <v>2112</v>
      </c>
    </row>
    <row r="28" spans="2:5" ht="18.75" customHeight="1" x14ac:dyDescent="0.2">
      <c r="B28" s="37" t="s">
        <v>100</v>
      </c>
      <c r="C28" s="38"/>
      <c r="D28" s="39"/>
      <c r="E28" s="13">
        <f>IF(E20="Eligible",ROUNDDOWN(E30*Data!O2,0),"N/A")</f>
        <v>388</v>
      </c>
    </row>
    <row r="29" spans="2:5" ht="18.75" customHeight="1" x14ac:dyDescent="0.2">
      <c r="B29" s="37"/>
      <c r="C29" s="38"/>
      <c r="D29" s="39"/>
      <c r="E29" s="13"/>
    </row>
    <row r="30" spans="2:5" ht="18.75" customHeight="1" x14ac:dyDescent="0.2">
      <c r="B30" s="40" t="s">
        <v>96</v>
      </c>
      <c r="C30" s="41"/>
      <c r="D30" s="42"/>
      <c r="E30" s="13">
        <f>IF(E20="Eligible",MIN(ROUNDDOWN(E16*E25,0),ROUNDDOWN(E17,0),IF('EDP Worksheet'!E23="Under 50% AMI","3500","3000"),E21*E15),"N/A")</f>
        <v>3500</v>
      </c>
    </row>
    <row r="31" spans="2:5" ht="18.75" customHeight="1" thickBot="1" x14ac:dyDescent="0.25">
      <c r="B31" s="43" t="s">
        <v>97</v>
      </c>
      <c r="C31" s="44"/>
      <c r="D31" s="45"/>
      <c r="E31" s="18">
        <f>IF(E20="Eligible",IF(E23="Under 50% AMI",MIN(1200,'EDP Worksheet'!E14,E21),"0"),"N/A")</f>
        <v>1200</v>
      </c>
    </row>
    <row r="32" spans="2:5" ht="18.75" customHeight="1" thickBot="1" x14ac:dyDescent="0.25">
      <c r="B32" s="29" t="s">
        <v>92</v>
      </c>
      <c r="C32" s="30"/>
      <c r="D32" s="30"/>
      <c r="E32" s="19">
        <f>IF(E20="Eligible",E30+E31,"N/A")</f>
        <v>4700</v>
      </c>
    </row>
    <row r="33" spans="2:5" ht="18.75" customHeight="1" x14ac:dyDescent="0.2">
      <c r="B33" s="28"/>
      <c r="C33" s="28"/>
      <c r="D33" s="28"/>
      <c r="E33" s="28"/>
    </row>
    <row r="34" spans="2:5" ht="18.75" customHeight="1" x14ac:dyDescent="0.2">
      <c r="B34" s="27"/>
      <c r="C34" s="27"/>
      <c r="D34" s="8"/>
      <c r="E34" s="22">
        <f ca="1">TODAY()</f>
        <v>44028</v>
      </c>
    </row>
    <row r="35" spans="2:5" x14ac:dyDescent="0.2">
      <c r="B35" s="49" t="s">
        <v>117</v>
      </c>
      <c r="C35" s="49"/>
      <c r="D35" s="7"/>
      <c r="E35" s="6" t="s">
        <v>108</v>
      </c>
    </row>
  </sheetData>
  <sheetProtection algorithmName="SHA-512" hashValue="acnKDAjvxgwZCMZpqvw62RxyihMtlC7xeZfJ9U8KPhr4RjbpSHnZiYi6+HenXCgbslUsqi2atl2kO+JrM2LrtA==" saltValue="IM2PREIRcEeDyE2440EwRQ==" spinCount="100000" sheet="1" objects="1" scenarios="1"/>
  <mergeCells count="31">
    <mergeCell ref="C2:E2"/>
    <mergeCell ref="B35:C35"/>
    <mergeCell ref="B10:D10"/>
    <mergeCell ref="B11:D11"/>
    <mergeCell ref="B12:D12"/>
    <mergeCell ref="B13:D13"/>
    <mergeCell ref="B14:D14"/>
    <mergeCell ref="B15:D15"/>
    <mergeCell ref="B17:D17"/>
    <mergeCell ref="B20:D20"/>
    <mergeCell ref="B21:D21"/>
    <mergeCell ref="B22:D22"/>
    <mergeCell ref="B23:D23"/>
    <mergeCell ref="B24:D24"/>
    <mergeCell ref="B4:E4"/>
    <mergeCell ref="C6:E7"/>
    <mergeCell ref="C5:E5"/>
    <mergeCell ref="B6:B7"/>
    <mergeCell ref="B34:C34"/>
    <mergeCell ref="B33:E33"/>
    <mergeCell ref="B32:D32"/>
    <mergeCell ref="B9:E9"/>
    <mergeCell ref="B19:E19"/>
    <mergeCell ref="B27:D27"/>
    <mergeCell ref="B28:D28"/>
    <mergeCell ref="B29:D29"/>
    <mergeCell ref="B30:D30"/>
    <mergeCell ref="B31:D31"/>
    <mergeCell ref="B25:D25"/>
    <mergeCell ref="B26:D26"/>
    <mergeCell ref="B16:D16"/>
  </mergeCells>
  <conditionalFormatting sqref="E20">
    <cfRule type="cellIs" dxfId="5" priority="3" operator="equal">
      <formula>"Complete Data Fields"</formula>
    </cfRule>
    <cfRule type="cellIs" dxfId="4" priority="5" operator="equal">
      <formula>"Not Eligible"</formula>
    </cfRule>
    <cfRule type="cellIs" dxfId="3" priority="6" operator="equal">
      <formula>"Eligible"</formula>
    </cfRule>
  </conditionalFormatting>
  <conditionalFormatting sqref="E10:E17">
    <cfRule type="containsBlanks" dxfId="2" priority="8">
      <formula>LEN(TRIM(E10))=0</formula>
    </cfRule>
  </conditionalFormatting>
  <conditionalFormatting sqref="C5:D6">
    <cfRule type="containsBlanks" dxfId="1" priority="7">
      <formula>LEN(TRIM(C5))=0</formula>
    </cfRule>
  </conditionalFormatting>
  <conditionalFormatting sqref="B34:C34">
    <cfRule type="containsBlanks" dxfId="0" priority="1">
      <formula>LEN(TRIM(B34))=0</formula>
    </cfRule>
  </conditionalFormatting>
  <dataValidations count="1">
    <dataValidation type="list" allowBlank="1" showInputMessage="1" showErrorMessage="1" sqref="E12" xr:uid="{945C80B0-8839-4389-B00D-3B763A227731}">
      <formula1>"1,2,3,4,5,6,7,8,More Than 8"</formula1>
    </dataValidation>
  </dataValidations>
  <printOptions horizontalCentered="1"/>
  <pageMargins left="0.7" right="0.7" top="0.75" bottom="0.75" header="0.3" footer="0.3"/>
  <pageSetup orientation="portrait" r:id="rId1"/>
  <headerFooter>
    <oddFooter xml:space="preserve">&amp;L&amp;"Arial,Regular"&amp;10MSHDA_Eviction Diversion Program Worksheet_07/09/20
</oddFooter>
  </headerFooter>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23D322A5-57F6-4D8A-A48A-CEB17DCE4A99}">
          <x14:formula1>
            <xm:f>Data!$A$2:$A$84</xm:f>
          </x14:formula1>
          <xm:sqref>E10</xm:sqref>
        </x14:dataValidation>
        <x14:dataValidation type="list" allowBlank="1" showInputMessage="1" showErrorMessage="1" xr:uid="{1510619B-5A00-4DDE-A7B9-5550FE6BCCA0}">
          <x14:formula1>
            <xm:f>Data!$R$1:$AB$1</xm:f>
          </x14:formula1>
          <xm:sqref>E11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Data</vt:lpstr>
      <vt:lpstr>EDP Worksheet</vt:lpstr>
      <vt:lpstr>'EDP Worksheet'!Print_Area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Rose, Kelly (MSHDA)</dc:creator>
  <cp:lastModifiedBy>Angela Tripp</cp:lastModifiedBy>
  <cp:lastPrinted>2020-07-10T19:05:33Z</cp:lastPrinted>
  <dcterms:created xsi:type="dcterms:W3CDTF">2020-06-19T15:13:54Z</dcterms:created>
  <dcterms:modified xsi:type="dcterms:W3CDTF">2020-07-16T14:23:23Z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a2fed65-62e7-46ea-af74-187e0c17143a_Enabled">
    <vt:lpwstr>True</vt:lpwstr>
  </property>
  <property fmtid="{D5CDD505-2E9C-101B-9397-08002B2CF9AE}" pid="3" name="MSIP_Label_3a2fed65-62e7-46ea-af74-187e0c17143a_SiteId">
    <vt:lpwstr>d5fb7087-3777-42ad-966a-892ef47225d1</vt:lpwstr>
  </property>
  <property fmtid="{D5CDD505-2E9C-101B-9397-08002B2CF9AE}" pid="4" name="MSIP_Label_3a2fed65-62e7-46ea-af74-187e0c17143a_Owner">
    <vt:lpwstr>RoseK2@michigan.gov</vt:lpwstr>
  </property>
  <property fmtid="{D5CDD505-2E9C-101B-9397-08002B2CF9AE}" pid="5" name="MSIP_Label_3a2fed65-62e7-46ea-af74-187e0c17143a_SetDate">
    <vt:lpwstr>2020-06-19T15:19:33.7983425Z</vt:lpwstr>
  </property>
  <property fmtid="{D5CDD505-2E9C-101B-9397-08002B2CF9AE}" pid="6" name="MSIP_Label_3a2fed65-62e7-46ea-af74-187e0c17143a_Name">
    <vt:lpwstr>Internal Data (Standard State Data)</vt:lpwstr>
  </property>
  <property fmtid="{D5CDD505-2E9C-101B-9397-08002B2CF9AE}" pid="7" name="MSIP_Label_3a2fed65-62e7-46ea-af74-187e0c17143a_Application">
    <vt:lpwstr>Microsoft Azure Information Protection</vt:lpwstr>
  </property>
  <property fmtid="{D5CDD505-2E9C-101B-9397-08002B2CF9AE}" pid="8" name="MSIP_Label_3a2fed65-62e7-46ea-af74-187e0c17143a_ActionId">
    <vt:lpwstr>88e5daed-0bcd-4ee0-936d-eaef50daeb85</vt:lpwstr>
  </property>
  <property fmtid="{D5CDD505-2E9C-101B-9397-08002B2CF9AE}" pid="9" name="MSIP_Label_3a2fed65-62e7-46ea-af74-187e0c17143a_Extended_MSFT_Method">
    <vt:lpwstr>Manual</vt:lpwstr>
  </property>
  <property fmtid="{D5CDD505-2E9C-101B-9397-08002B2CF9AE}" pid="10" name="Sensitivity">
    <vt:lpwstr>Internal Data (Standard State Data)</vt:lpwstr>
  </property>
</Properties>
</file>